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xr:revisionPtr revIDLastSave="0" documentId="13_ncr:1_{5E7AB253-D4B0-4DEE-918E-B388B08CE172}" xr6:coauthVersionLast="45" xr6:coauthVersionMax="45" xr10:uidLastSave="{00000000-0000-0000-0000-000000000000}"/>
  <bookViews>
    <workbookView xWindow="-120" yWindow="-120" windowWidth="20730" windowHeight="11160" xr2:uid="{B02C159D-253F-458A-84CC-429E7DB8F4B9}"/>
  </bookViews>
  <sheets>
    <sheet name="簡易計算シート" sheetId="6" r:id="rId1"/>
    <sheet name="各県庁距離" sheetId="2" r:id="rId2"/>
    <sheet name="各主要市町村距離" sheetId="7" r:id="rId3"/>
  </sheets>
  <definedNames>
    <definedName name="_xlnm.Print_Area" localSheetId="0">簡易計算シート!$A$1:$G$55</definedName>
    <definedName name="_xlnm.Print_Titles" localSheetId="0">簡易計算シート!$A:$B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6" l="1"/>
  <c r="D54" i="6" l="1"/>
  <c r="E54" i="6"/>
  <c r="F54" i="6"/>
  <c r="G54" i="6"/>
  <c r="C54" i="6" l="1"/>
  <c r="C55" i="6" s="1"/>
  <c r="D55" i="6"/>
  <c r="E55" i="6"/>
  <c r="G55" i="6"/>
  <c r="F55" i="6"/>
  <c r="D48" i="6"/>
  <c r="D49" i="6" s="1"/>
  <c r="E48" i="6"/>
  <c r="E49" i="6" s="1"/>
  <c r="F48" i="6"/>
  <c r="F49" i="6" s="1"/>
  <c r="G48" i="6"/>
  <c r="G49" i="6" s="1"/>
  <c r="C49" i="6"/>
  <c r="C48" i="6"/>
  <c r="B1067" i="6"/>
  <c r="B1066" i="6"/>
  <c r="B1065" i="6"/>
  <c r="B1064" i="6"/>
  <c r="B1063" i="6"/>
  <c r="B1062" i="6"/>
  <c r="B1061" i="6"/>
  <c r="B1060" i="6"/>
  <c r="B1059" i="6"/>
  <c r="B1058" i="6"/>
  <c r="B1057" i="6"/>
  <c r="B1056" i="6"/>
  <c r="B1055" i="6"/>
  <c r="B1054" i="6"/>
  <c r="B1053" i="6"/>
  <c r="B1052" i="6"/>
  <c r="B1051" i="6"/>
  <c r="B1050" i="6"/>
  <c r="B1049" i="6"/>
  <c r="B1048" i="6"/>
  <c r="B1047" i="6"/>
  <c r="B1046" i="6"/>
  <c r="B1045" i="6"/>
  <c r="B1044" i="6"/>
  <c r="B1043" i="6"/>
  <c r="B1042" i="6"/>
  <c r="B1041" i="6"/>
  <c r="B1040" i="6"/>
  <c r="B1039" i="6"/>
  <c r="B1038" i="6"/>
  <c r="B1037" i="6"/>
  <c r="B1036" i="6"/>
  <c r="B1035" i="6"/>
  <c r="B1034" i="6"/>
  <c r="B1033" i="6"/>
  <c r="B1032" i="6"/>
  <c r="B1031" i="6"/>
  <c r="B1030" i="6"/>
  <c r="B1029" i="6"/>
  <c r="B1028" i="6"/>
  <c r="B1027" i="6"/>
  <c r="B1026" i="6"/>
  <c r="B1025" i="6"/>
  <c r="B1024" i="6"/>
  <c r="B1023" i="6"/>
  <c r="B1022" i="6"/>
  <c r="B1021" i="6"/>
  <c r="B1020" i="6"/>
  <c r="B1019" i="6"/>
  <c r="B1018" i="6"/>
  <c r="B1017" i="6"/>
  <c r="B1016" i="6"/>
  <c r="B1015" i="6"/>
  <c r="B1014" i="6"/>
  <c r="B1013" i="6"/>
  <c r="B1012" i="6"/>
  <c r="B1011" i="6"/>
  <c r="B1010" i="6"/>
  <c r="B1009" i="6"/>
  <c r="B1008" i="6"/>
  <c r="B1007" i="6"/>
  <c r="B1006" i="6"/>
  <c r="B1005" i="6"/>
  <c r="B1004" i="6"/>
  <c r="B1003" i="6"/>
  <c r="B1002" i="6"/>
  <c r="B1001" i="6"/>
  <c r="B1000" i="6"/>
  <c r="B999" i="6"/>
  <c r="B998" i="6"/>
  <c r="B997" i="6"/>
  <c r="B996" i="6"/>
  <c r="B995" i="6"/>
  <c r="B994" i="6"/>
  <c r="B993" i="6"/>
  <c r="B992" i="6"/>
  <c r="B991" i="6"/>
  <c r="B990" i="6"/>
  <c r="B989" i="6"/>
  <c r="B988" i="6"/>
  <c r="J967" i="6"/>
  <c r="J968" i="6" s="1"/>
  <c r="J969" i="6" s="1"/>
  <c r="B966" i="6"/>
  <c r="B965" i="6"/>
  <c r="J946" i="6"/>
  <c r="B946" i="6" s="1"/>
  <c r="B945" i="6"/>
  <c r="B944" i="6"/>
  <c r="J925" i="6"/>
  <c r="J926" i="6" s="1"/>
  <c r="B925" i="6"/>
  <c r="B924" i="6"/>
  <c r="B923" i="6"/>
  <c r="J904" i="6"/>
  <c r="J905" i="6" s="1"/>
  <c r="B903" i="6"/>
  <c r="B902" i="6"/>
  <c r="G170" i="6"/>
  <c r="F170" i="6"/>
  <c r="E170" i="6"/>
  <c r="D170" i="6"/>
  <c r="C170" i="6"/>
  <c r="G167" i="6"/>
  <c r="F167" i="6"/>
  <c r="E167" i="6"/>
  <c r="D167" i="6"/>
  <c r="C167" i="6"/>
  <c r="G153" i="6"/>
  <c r="F153" i="6"/>
  <c r="E153" i="6"/>
  <c r="D153" i="6"/>
  <c r="C153" i="6"/>
  <c r="G152" i="6"/>
  <c r="F152" i="6"/>
  <c r="E152" i="6"/>
  <c r="D152" i="6"/>
  <c r="C152" i="6"/>
  <c r="G151" i="6"/>
  <c r="F151" i="6"/>
  <c r="E151" i="6"/>
  <c r="D151" i="6"/>
  <c r="C151" i="6"/>
  <c r="G128" i="6"/>
  <c r="F128" i="6"/>
  <c r="E128" i="6"/>
  <c r="D128" i="6"/>
  <c r="C128" i="6"/>
  <c r="G125" i="6"/>
  <c r="F125" i="6"/>
  <c r="F137" i="6" s="1"/>
  <c r="E125" i="6"/>
  <c r="E135" i="6" s="1"/>
  <c r="D125" i="6"/>
  <c r="C125" i="6"/>
  <c r="G124" i="6"/>
  <c r="G141" i="6" s="1"/>
  <c r="F124" i="6"/>
  <c r="E124" i="6"/>
  <c r="D124" i="6"/>
  <c r="C124" i="6"/>
  <c r="G122" i="6"/>
  <c r="F122" i="6"/>
  <c r="E122" i="6"/>
  <c r="D122" i="6"/>
  <c r="C122" i="6"/>
  <c r="G105" i="6"/>
  <c r="F105" i="6"/>
  <c r="E105" i="6"/>
  <c r="D105" i="6"/>
  <c r="C105" i="6"/>
  <c r="G102" i="6"/>
  <c r="G111" i="6" s="1"/>
  <c r="F102" i="6"/>
  <c r="F112" i="6" s="1"/>
  <c r="E102" i="6"/>
  <c r="D102" i="6"/>
  <c r="C102" i="6"/>
  <c r="G101" i="6"/>
  <c r="F101" i="6"/>
  <c r="F117" i="6" s="1"/>
  <c r="E101" i="6"/>
  <c r="D101" i="6"/>
  <c r="C101" i="6"/>
  <c r="G99" i="6"/>
  <c r="F99" i="6"/>
  <c r="E99" i="6"/>
  <c r="D99" i="6"/>
  <c r="C99" i="6"/>
  <c r="G83" i="6"/>
  <c r="G85" i="6" s="1"/>
  <c r="F83" i="6"/>
  <c r="F85" i="6" s="1"/>
  <c r="E83" i="6"/>
  <c r="E85" i="6" s="1"/>
  <c r="D83" i="6"/>
  <c r="D85" i="6" s="1"/>
  <c r="C83" i="6"/>
  <c r="C85" i="6" s="1"/>
  <c r="G82" i="6"/>
  <c r="G84" i="6" s="1"/>
  <c r="F82" i="6"/>
  <c r="F84" i="6" s="1"/>
  <c r="E82" i="6"/>
  <c r="E84" i="6" s="1"/>
  <c r="D82" i="6"/>
  <c r="D84" i="6" s="1"/>
  <c r="C82" i="6"/>
  <c r="C84" i="6" s="1"/>
  <c r="G66" i="6"/>
  <c r="G69" i="6" s="1"/>
  <c r="F66" i="6"/>
  <c r="F69" i="6" s="1"/>
  <c r="E66" i="6"/>
  <c r="E69" i="6" s="1"/>
  <c r="D66" i="6"/>
  <c r="D69" i="6" s="1"/>
  <c r="C66" i="6"/>
  <c r="C69" i="6" s="1"/>
  <c r="G65" i="6"/>
  <c r="G68" i="6" s="1"/>
  <c r="F65" i="6"/>
  <c r="F68" i="6" s="1"/>
  <c r="E65" i="6"/>
  <c r="E68" i="6" s="1"/>
  <c r="D65" i="6"/>
  <c r="D68" i="6" s="1"/>
  <c r="C65" i="6"/>
  <c r="C68" i="6" s="1"/>
  <c r="G64" i="6"/>
  <c r="G67" i="6" s="1"/>
  <c r="F64" i="6"/>
  <c r="F67" i="6" s="1"/>
  <c r="E64" i="6"/>
  <c r="E67" i="6" s="1"/>
  <c r="D64" i="6"/>
  <c r="D67" i="6" s="1"/>
  <c r="C64" i="6"/>
  <c r="C67" i="6" s="1"/>
  <c r="G58" i="6"/>
  <c r="F58" i="6"/>
  <c r="E58" i="6"/>
  <c r="D58" i="6"/>
  <c r="C58" i="6"/>
  <c r="G19" i="6"/>
  <c r="F19" i="6"/>
  <c r="E19" i="6"/>
  <c r="D19" i="6"/>
  <c r="C19" i="6"/>
  <c r="J947" i="6" l="1"/>
  <c r="J948" i="6" s="1"/>
  <c r="C154" i="6"/>
  <c r="G154" i="6"/>
  <c r="G168" i="6" s="1"/>
  <c r="G169" i="6" s="1"/>
  <c r="D154" i="6"/>
  <c r="F134" i="6"/>
  <c r="E154" i="6"/>
  <c r="E168" i="6" s="1"/>
  <c r="E103" i="6" s="1"/>
  <c r="E104" i="6" s="1"/>
  <c r="E132" i="6" s="1"/>
  <c r="E33" i="6" s="1"/>
  <c r="E137" i="6"/>
  <c r="F154" i="6"/>
  <c r="B947" i="6"/>
  <c r="J906" i="6"/>
  <c r="B906" i="6" s="1"/>
  <c r="B905" i="6"/>
  <c r="J927" i="6"/>
  <c r="B927" i="6" s="1"/>
  <c r="B926" i="6"/>
  <c r="G140" i="6"/>
  <c r="B904" i="6"/>
  <c r="F114" i="6"/>
  <c r="B967" i="6"/>
  <c r="G138" i="6"/>
  <c r="G32" i="6" s="1"/>
  <c r="G115" i="6"/>
  <c r="G28" i="6" s="1"/>
  <c r="F115" i="6"/>
  <c r="F28" i="6" s="1"/>
  <c r="G117" i="6"/>
  <c r="G118" i="6"/>
  <c r="G112" i="6"/>
  <c r="G113" i="6"/>
  <c r="G114" i="6"/>
  <c r="E140" i="6"/>
  <c r="E141" i="6"/>
  <c r="E138" i="6" s="1"/>
  <c r="E32" i="6" s="1"/>
  <c r="E118" i="6"/>
  <c r="E115" i="6" s="1"/>
  <c r="E28" i="6" s="1"/>
  <c r="E114" i="6"/>
  <c r="E112" i="6"/>
  <c r="F118" i="6"/>
  <c r="G136" i="6"/>
  <c r="G135" i="6"/>
  <c r="G134" i="6"/>
  <c r="G137" i="6"/>
  <c r="E136" i="6"/>
  <c r="F140" i="6"/>
  <c r="F138" i="6" s="1"/>
  <c r="F32" i="6" s="1"/>
  <c r="F141" i="6"/>
  <c r="F136" i="6"/>
  <c r="F135" i="6"/>
  <c r="E134" i="6"/>
  <c r="B948" i="6"/>
  <c r="J949" i="6"/>
  <c r="B969" i="6"/>
  <c r="J970" i="6"/>
  <c r="B968" i="6"/>
  <c r="J928" i="6" l="1"/>
  <c r="C168" i="6"/>
  <c r="G20" i="6"/>
  <c r="E126" i="6"/>
  <c r="E127" i="6" s="1"/>
  <c r="E109" i="6"/>
  <c r="E29" i="6" s="1"/>
  <c r="E20" i="6"/>
  <c r="E169" i="6"/>
  <c r="E123" i="6" s="1"/>
  <c r="D168" i="6"/>
  <c r="D20" i="6"/>
  <c r="G79" i="6"/>
  <c r="G123" i="6"/>
  <c r="G129" i="6" s="1"/>
  <c r="G100" i="6"/>
  <c r="G106" i="6" s="1"/>
  <c r="G60" i="6"/>
  <c r="F168" i="6"/>
  <c r="F20" i="6"/>
  <c r="J907" i="6"/>
  <c r="G126" i="6"/>
  <c r="G127" i="6" s="1"/>
  <c r="G103" i="6"/>
  <c r="G104" i="6" s="1"/>
  <c r="G132" i="6" s="1"/>
  <c r="G33" i="6" s="1"/>
  <c r="J929" i="6"/>
  <c r="B928" i="6"/>
  <c r="J971" i="6"/>
  <c r="B970" i="6"/>
  <c r="J908" i="6"/>
  <c r="B907" i="6"/>
  <c r="J950" i="6"/>
  <c r="B949" i="6"/>
  <c r="G108" i="6"/>
  <c r="G107" i="6"/>
  <c r="C126" i="6" l="1"/>
  <c r="C127" i="6" s="1"/>
  <c r="C169" i="6"/>
  <c r="C103" i="6"/>
  <c r="C104" i="6" s="1"/>
  <c r="E100" i="6"/>
  <c r="E108" i="6" s="1"/>
  <c r="E117" i="6" s="1"/>
  <c r="E60" i="6"/>
  <c r="G130" i="6"/>
  <c r="G109" i="6"/>
  <c r="G29" i="6" s="1"/>
  <c r="E79" i="6"/>
  <c r="D103" i="6"/>
  <c r="D104" i="6" s="1"/>
  <c r="D126" i="6"/>
  <c r="D127" i="6" s="1"/>
  <c r="D169" i="6"/>
  <c r="G131" i="6"/>
  <c r="F126" i="6"/>
  <c r="F127" i="6" s="1"/>
  <c r="F103" i="6"/>
  <c r="F104" i="6" s="1"/>
  <c r="F132" i="6" s="1"/>
  <c r="F33" i="6" s="1"/>
  <c r="F169" i="6"/>
  <c r="G27" i="6"/>
  <c r="G30" i="6" s="1"/>
  <c r="E130" i="6"/>
  <c r="E129" i="6"/>
  <c r="E131" i="6"/>
  <c r="E107" i="6"/>
  <c r="B971" i="6"/>
  <c r="J972" i="6"/>
  <c r="B950" i="6"/>
  <c r="J951" i="6"/>
  <c r="B908" i="6"/>
  <c r="J909" i="6"/>
  <c r="G142" i="6"/>
  <c r="G31" i="6"/>
  <c r="G34" i="6" s="1"/>
  <c r="B929" i="6"/>
  <c r="J930" i="6"/>
  <c r="E106" i="6" l="1"/>
  <c r="C79" i="6"/>
  <c r="C60" i="6"/>
  <c r="C100" i="6"/>
  <c r="C123" i="6"/>
  <c r="G119" i="6"/>
  <c r="G143" i="6" s="1"/>
  <c r="G144" i="6" s="1"/>
  <c r="D60" i="6"/>
  <c r="D123" i="6"/>
  <c r="D100" i="6"/>
  <c r="D79" i="6"/>
  <c r="F123" i="6"/>
  <c r="F100" i="6"/>
  <c r="F79" i="6"/>
  <c r="F60" i="6"/>
  <c r="E142" i="6"/>
  <c r="E31" i="6"/>
  <c r="E34" i="6" s="1"/>
  <c r="J931" i="6"/>
  <c r="B930" i="6"/>
  <c r="J952" i="6"/>
  <c r="B951" i="6"/>
  <c r="E119" i="6"/>
  <c r="E27" i="6"/>
  <c r="E30" i="6" s="1"/>
  <c r="J910" i="6"/>
  <c r="B909" i="6"/>
  <c r="E111" i="6"/>
  <c r="E113" i="6"/>
  <c r="G35" i="6"/>
  <c r="G36" i="6" s="1"/>
  <c r="J973" i="6"/>
  <c r="B972" i="6"/>
  <c r="C131" i="6" l="1"/>
  <c r="C129" i="6"/>
  <c r="C31" i="6" s="1"/>
  <c r="C130" i="6"/>
  <c r="C108" i="6"/>
  <c r="C106" i="6"/>
  <c r="C107" i="6"/>
  <c r="C63" i="6"/>
  <c r="C72" i="6" s="1"/>
  <c r="C62" i="6"/>
  <c r="C71" i="6" s="1"/>
  <c r="C61" i="6"/>
  <c r="C70" i="6" s="1"/>
  <c r="D108" i="6"/>
  <c r="D107" i="6"/>
  <c r="D106" i="6"/>
  <c r="D27" i="6" s="1"/>
  <c r="D30" i="6" s="1"/>
  <c r="D130" i="6"/>
  <c r="D129" i="6"/>
  <c r="D31" i="6" s="1"/>
  <c r="D131" i="6"/>
  <c r="E35" i="6"/>
  <c r="E36" i="6" s="1"/>
  <c r="E37" i="6" s="1"/>
  <c r="E38" i="6" s="1"/>
  <c r="E42" i="6" s="1"/>
  <c r="E43" i="6" s="1"/>
  <c r="F107" i="6"/>
  <c r="F106" i="6"/>
  <c r="F27" i="6" s="1"/>
  <c r="F108" i="6"/>
  <c r="F129" i="6"/>
  <c r="F131" i="6"/>
  <c r="F130" i="6"/>
  <c r="G37" i="6"/>
  <c r="G38" i="6"/>
  <c r="G42" i="6" s="1"/>
  <c r="G43" i="6" s="1"/>
  <c r="E143" i="6"/>
  <c r="E144" i="6" s="1"/>
  <c r="B973" i="6"/>
  <c r="J974" i="6"/>
  <c r="B910" i="6"/>
  <c r="J911" i="6"/>
  <c r="B952" i="6"/>
  <c r="J953" i="6"/>
  <c r="B931" i="6"/>
  <c r="J932" i="6"/>
  <c r="C73" i="6" l="1"/>
  <c r="C74" i="6" s="1"/>
  <c r="C137" i="6"/>
  <c r="C132" i="6" s="1"/>
  <c r="C136" i="6"/>
  <c r="C135" i="6"/>
  <c r="C134" i="6"/>
  <c r="C22" i="6"/>
  <c r="C118" i="6"/>
  <c r="C115" i="6" s="1"/>
  <c r="C28" i="6" s="1"/>
  <c r="C117" i="6"/>
  <c r="C114" i="6"/>
  <c r="C109" i="6" s="1"/>
  <c r="C29" i="6" s="1"/>
  <c r="C112" i="6"/>
  <c r="C111" i="6"/>
  <c r="C113" i="6"/>
  <c r="C27" i="6"/>
  <c r="C141" i="6"/>
  <c r="C138" i="6" s="1"/>
  <c r="C32" i="6" s="1"/>
  <c r="C140" i="6"/>
  <c r="D113" i="6"/>
  <c r="D112" i="6"/>
  <c r="D114" i="6"/>
  <c r="D109" i="6" s="1"/>
  <c r="D111" i="6"/>
  <c r="D134" i="6"/>
  <c r="D136" i="6"/>
  <c r="D137" i="6"/>
  <c r="D132" i="6" s="1"/>
  <c r="D135" i="6"/>
  <c r="D140" i="6"/>
  <c r="D141" i="6"/>
  <c r="D138" i="6" s="1"/>
  <c r="D32" i="6" s="1"/>
  <c r="D117" i="6"/>
  <c r="D118" i="6"/>
  <c r="D115" i="6" s="1"/>
  <c r="D28" i="6" s="1"/>
  <c r="C90" i="6"/>
  <c r="C23" i="6"/>
  <c r="C24" i="6" s="1"/>
  <c r="C25" i="6" s="1"/>
  <c r="F142" i="6"/>
  <c r="F31" i="6"/>
  <c r="F34" i="6" s="1"/>
  <c r="F113" i="6"/>
  <c r="F111" i="6"/>
  <c r="J933" i="6"/>
  <c r="B932" i="6"/>
  <c r="J912" i="6"/>
  <c r="B911" i="6"/>
  <c r="J954" i="6"/>
  <c r="B953" i="6"/>
  <c r="J975" i="6"/>
  <c r="B974" i="6"/>
  <c r="C30" i="6" l="1"/>
  <c r="C40" i="6"/>
  <c r="C41" i="6" s="1"/>
  <c r="C119" i="6"/>
  <c r="C33" i="6"/>
  <c r="C34" i="6" s="1"/>
  <c r="C35" i="6" s="1"/>
  <c r="C36" i="6" s="1"/>
  <c r="C37" i="6" s="1"/>
  <c r="C38" i="6" s="1"/>
  <c r="C42" i="6" s="1"/>
  <c r="C43" i="6" s="1"/>
  <c r="C142" i="6"/>
  <c r="F109" i="6"/>
  <c r="F29" i="6" s="1"/>
  <c r="F30" i="6" s="1"/>
  <c r="F35" i="6" s="1"/>
  <c r="F36" i="6" s="1"/>
  <c r="F37" i="6" s="1"/>
  <c r="F38" i="6" s="1"/>
  <c r="F42" i="6" s="1"/>
  <c r="F43" i="6" s="1"/>
  <c r="D33" i="6"/>
  <c r="D34" i="6" s="1"/>
  <c r="D35" i="6" s="1"/>
  <c r="D36" i="6" s="1"/>
  <c r="D37" i="6" s="1"/>
  <c r="D38" i="6" s="1"/>
  <c r="D42" i="6" s="1"/>
  <c r="D43" i="6" s="1"/>
  <c r="D142" i="6"/>
  <c r="D29" i="6"/>
  <c r="D119" i="6"/>
  <c r="B954" i="6"/>
  <c r="J955" i="6"/>
  <c r="B975" i="6"/>
  <c r="J976" i="6"/>
  <c r="B933" i="6"/>
  <c r="J934" i="6"/>
  <c r="B912" i="6"/>
  <c r="J913" i="6"/>
  <c r="C143" i="6" l="1"/>
  <c r="C144" i="6" s="1"/>
  <c r="F119" i="6"/>
  <c r="F143" i="6" s="1"/>
  <c r="F144" i="6" s="1"/>
  <c r="D143" i="6"/>
  <c r="D144" i="6" s="1"/>
  <c r="J977" i="6"/>
  <c r="B976" i="6"/>
  <c r="J956" i="6"/>
  <c r="B955" i="6"/>
  <c r="J914" i="6"/>
  <c r="B913" i="6"/>
  <c r="J935" i="6"/>
  <c r="B934" i="6"/>
  <c r="B935" i="6" l="1"/>
  <c r="J936" i="6"/>
  <c r="B956" i="6"/>
  <c r="J957" i="6"/>
  <c r="B977" i="6"/>
  <c r="J978" i="6"/>
  <c r="B914" i="6"/>
  <c r="J915" i="6"/>
  <c r="J979" i="6" l="1"/>
  <c r="B978" i="6"/>
  <c r="J916" i="6"/>
  <c r="B915" i="6"/>
  <c r="J958" i="6"/>
  <c r="B957" i="6"/>
  <c r="J937" i="6"/>
  <c r="B936" i="6"/>
  <c r="B916" i="6" l="1"/>
  <c r="J917" i="6"/>
  <c r="B937" i="6"/>
  <c r="J938" i="6"/>
  <c r="B958" i="6"/>
  <c r="J959" i="6"/>
  <c r="B979" i="6"/>
  <c r="J980" i="6"/>
  <c r="J918" i="6" l="1"/>
  <c r="B917" i="6"/>
  <c r="J981" i="6"/>
  <c r="B980" i="6"/>
  <c r="J939" i="6"/>
  <c r="B938" i="6"/>
  <c r="J960" i="6"/>
  <c r="B959" i="6"/>
  <c r="B939" i="6" l="1"/>
  <c r="J940" i="6"/>
  <c r="B918" i="6"/>
  <c r="J919" i="6"/>
  <c r="B960" i="6"/>
  <c r="J961" i="6"/>
  <c r="B981" i="6"/>
  <c r="J982" i="6"/>
  <c r="J941" i="6" l="1"/>
  <c r="B940" i="6"/>
  <c r="J983" i="6"/>
  <c r="B982" i="6"/>
  <c r="J920" i="6"/>
  <c r="B919" i="6"/>
  <c r="J962" i="6"/>
  <c r="B961" i="6"/>
  <c r="B920" i="6" l="1"/>
  <c r="J921" i="6"/>
  <c r="B941" i="6"/>
  <c r="J942" i="6"/>
  <c r="B962" i="6"/>
  <c r="J963" i="6"/>
  <c r="B983" i="6"/>
  <c r="J984" i="6"/>
  <c r="J922" i="6" l="1"/>
  <c r="B922" i="6" s="1"/>
  <c r="B921" i="6"/>
  <c r="J985" i="6"/>
  <c r="B985" i="6" s="1"/>
  <c r="B984" i="6"/>
  <c r="J943" i="6"/>
  <c r="B943" i="6" s="1"/>
  <c r="B942" i="6"/>
  <c r="J964" i="6"/>
  <c r="B964" i="6" s="1"/>
  <c r="B963" i="6"/>
  <c r="D61" i="6" l="1"/>
  <c r="D70" i="6" s="1"/>
  <c r="D73" i="6" s="1"/>
  <c r="D62" i="6"/>
  <c r="D71" i="6" s="1"/>
  <c r="D63" i="6"/>
  <c r="D72" i="6" s="1"/>
  <c r="G80" i="6"/>
  <c r="G86" i="6" s="1"/>
  <c r="G88" i="6" s="1"/>
  <c r="G89" i="6" s="1"/>
  <c r="G91" i="6" s="1"/>
  <c r="C81" i="6"/>
  <c r="C87" i="6" s="1"/>
  <c r="C80" i="6"/>
  <c r="C86" i="6" s="1"/>
  <c r="C88" i="6" s="1"/>
  <c r="F63" i="6"/>
  <c r="F72" i="6" s="1"/>
  <c r="F62" i="6"/>
  <c r="F71" i="6" s="1"/>
  <c r="G81" i="6"/>
  <c r="G87" i="6" s="1"/>
  <c r="E63" i="6"/>
  <c r="E72" i="6" s="1"/>
  <c r="E62" i="6"/>
  <c r="E71" i="6" s="1"/>
  <c r="G61" i="6"/>
  <c r="G70" i="6" s="1"/>
  <c r="G73" i="6" s="1"/>
  <c r="G63" i="6"/>
  <c r="G72" i="6" s="1"/>
  <c r="G62" i="6"/>
  <c r="G71" i="6" s="1"/>
  <c r="D80" i="6"/>
  <c r="D86" i="6" s="1"/>
  <c r="D88" i="6" s="1"/>
  <c r="D89" i="6" s="1"/>
  <c r="D91" i="6" s="1"/>
  <c r="F81" i="6"/>
  <c r="F87" i="6" s="1"/>
  <c r="D81" i="6"/>
  <c r="D87" i="6" s="1"/>
  <c r="F61" i="6"/>
  <c r="F70" i="6" s="1"/>
  <c r="F80" i="6"/>
  <c r="F86" i="6" s="1"/>
  <c r="E61" i="6"/>
  <c r="E70" i="6" s="1"/>
  <c r="E81" i="6"/>
  <c r="E87" i="6" s="1"/>
  <c r="E80" i="6"/>
  <c r="E86" i="6" s="1"/>
  <c r="E88" i="6" s="1"/>
  <c r="E89" i="6" s="1"/>
  <c r="E91" i="6" s="1"/>
  <c r="D22" i="6" l="1"/>
  <c r="D74" i="6"/>
  <c r="C89" i="6"/>
  <c r="C91" i="6" s="1"/>
  <c r="F88" i="6"/>
  <c r="F89" i="6" s="1"/>
  <c r="F91" i="6" s="1"/>
  <c r="F73" i="6"/>
  <c r="F74" i="6" s="1"/>
  <c r="E73" i="6"/>
  <c r="E74" i="6" s="1"/>
  <c r="G74" i="6"/>
  <c r="G22" i="6"/>
  <c r="D90" i="6" l="1"/>
  <c r="D23" i="6"/>
  <c r="D24" i="6" s="1"/>
  <c r="D25" i="6" s="1"/>
  <c r="D40" i="6" s="1"/>
  <c r="D41" i="6" s="1"/>
  <c r="F22" i="6"/>
  <c r="E22" i="6"/>
  <c r="F90" i="6"/>
  <c r="F23" i="6"/>
  <c r="G90" i="6"/>
  <c r="G23" i="6"/>
  <c r="E90" i="6"/>
  <c r="E23" i="6"/>
  <c r="G25" i="6" l="1"/>
  <c r="G40" i="6" s="1"/>
  <c r="G41" i="6" s="1"/>
  <c r="G24" i="6"/>
  <c r="F24" i="6"/>
  <c r="F25" i="6" s="1"/>
  <c r="F40" i="6" s="1"/>
  <c r="F41" i="6" s="1"/>
  <c r="E24" i="6"/>
  <c r="E25" i="6" s="1"/>
  <c r="E40" i="6" s="1"/>
  <c r="E41" i="6" s="1"/>
</calcChain>
</file>

<file path=xl/sharedStrings.xml><?xml version="1.0" encoding="utf-8"?>
<sst xmlns="http://schemas.openxmlformats.org/spreadsheetml/2006/main" count="1253" uniqueCount="358">
  <si>
    <t>北海道</t>
    <rPh sb="0" eb="3">
      <t>ホッカイドウ</t>
    </rPh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</si>
  <si>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</si>
  <si>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</si>
  <si>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</si>
  <si>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</si>
  <si>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</si>
  <si>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</si>
  <si>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</si>
  <si>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</si>
  <si>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</si>
  <si>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</si>
  <si>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</si>
  <si>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</si>
  <si>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</si>
  <si>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</si>
  <si>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</si>
  <si>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</si>
  <si>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</si>
  <si>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</si>
  <si>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</si>
  <si>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</si>
  <si>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</si>
  <si>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</si>
  <si>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</si>
  <si>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</si>
  <si>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</si>
  <si>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</si>
  <si>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</si>
  <si>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</si>
  <si>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</si>
  <si>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</si>
  <si>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</si>
  <si>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</si>
  <si>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</si>
  <si>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</si>
  <si>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</si>
  <si>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</si>
  <si>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</si>
  <si>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</si>
  <si>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</si>
  <si>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</si>
  <si>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</si>
  <si>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</si>
  <si>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</si>
  <si>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</si>
  <si>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</si>
  <si>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</si>
  <si>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キロ程</t>
  </si>
  <si>
    <t>10km</t>
  </si>
  <si>
    <t>20km</t>
  </si>
  <si>
    <t>30km</t>
  </si>
  <si>
    <t>40km</t>
  </si>
  <si>
    <t>50km</t>
  </si>
  <si>
    <t>60km</t>
  </si>
  <si>
    <t>70km</t>
  </si>
  <si>
    <t>80km</t>
  </si>
  <si>
    <t>90km</t>
  </si>
  <si>
    <t>100km</t>
  </si>
  <si>
    <t>110km</t>
  </si>
  <si>
    <t>120km</t>
  </si>
  <si>
    <t>130km</t>
  </si>
  <si>
    <t>140km</t>
  </si>
  <si>
    <t>150km</t>
  </si>
  <si>
    <t>160km</t>
  </si>
  <si>
    <t>170km</t>
  </si>
  <si>
    <t>180km</t>
  </si>
  <si>
    <t>190km</t>
  </si>
  <si>
    <t>200km</t>
  </si>
  <si>
    <t>200kmを超えて500km まで20kmを増すごと に加算する金額</t>
  </si>
  <si>
    <t>500kmを超えて50km  を増すごとに加算す る金額</t>
  </si>
  <si>
    <t>都道府県名</t>
    <rPh sb="0" eb="2">
      <t>トドウ</t>
    </rPh>
    <rPh sb="2" eb="4">
      <t>フケン</t>
    </rPh>
    <rPh sb="4" eb="5">
      <t>メイ</t>
    </rPh>
    <phoneticPr fontId="1"/>
  </si>
  <si>
    <t>陸送（高速）</t>
    <rPh sb="0" eb="2">
      <t>リクソウ</t>
    </rPh>
    <rPh sb="3" eb="5">
      <t>コウソク</t>
    </rPh>
    <phoneticPr fontId="1"/>
  </si>
  <si>
    <t>青森県</t>
    <rPh sb="2" eb="3">
      <t>ケン</t>
    </rPh>
    <phoneticPr fontId="1"/>
  </si>
  <si>
    <t>岩手県</t>
    <rPh sb="2" eb="3">
      <t>ケン</t>
    </rPh>
    <phoneticPr fontId="1"/>
  </si>
  <si>
    <t>宮城県</t>
    <rPh sb="2" eb="3">
      <t>ケン</t>
    </rPh>
    <phoneticPr fontId="1"/>
  </si>
  <si>
    <t>秋田県</t>
    <rPh sb="2" eb="3">
      <t>ケン</t>
    </rPh>
    <phoneticPr fontId="1"/>
  </si>
  <si>
    <t>山形県</t>
    <rPh sb="2" eb="3">
      <t>ケン</t>
    </rPh>
    <phoneticPr fontId="1"/>
  </si>
  <si>
    <t>福島県</t>
    <rPh sb="2" eb="3">
      <t>ケン</t>
    </rPh>
    <phoneticPr fontId="1"/>
  </si>
  <si>
    <t>茨城県</t>
    <rPh sb="2" eb="3">
      <t>ケン</t>
    </rPh>
    <phoneticPr fontId="1"/>
  </si>
  <si>
    <t>栃木県</t>
    <rPh sb="2" eb="3">
      <t>ケン</t>
    </rPh>
    <phoneticPr fontId="1"/>
  </si>
  <si>
    <t>群馬県</t>
    <rPh sb="2" eb="3">
      <t>ケン</t>
    </rPh>
    <phoneticPr fontId="1"/>
  </si>
  <si>
    <t>埼玉県</t>
    <rPh sb="2" eb="3">
      <t>ケン</t>
    </rPh>
    <phoneticPr fontId="1"/>
  </si>
  <si>
    <t>千葉県</t>
    <rPh sb="2" eb="3">
      <t>ケン</t>
    </rPh>
    <phoneticPr fontId="1"/>
  </si>
  <si>
    <t>東京都</t>
    <rPh sb="2" eb="3">
      <t>ト</t>
    </rPh>
    <phoneticPr fontId="1"/>
  </si>
  <si>
    <t>神奈川県</t>
    <rPh sb="3" eb="4">
      <t>ケン</t>
    </rPh>
    <phoneticPr fontId="1"/>
  </si>
  <si>
    <t>新潟県</t>
    <rPh sb="2" eb="3">
      <t>ケン</t>
    </rPh>
    <phoneticPr fontId="1"/>
  </si>
  <si>
    <t>富山県</t>
    <rPh sb="2" eb="3">
      <t>ケン</t>
    </rPh>
    <phoneticPr fontId="1"/>
  </si>
  <si>
    <t>石川県</t>
    <rPh sb="2" eb="3">
      <t>ケン</t>
    </rPh>
    <phoneticPr fontId="1"/>
  </si>
  <si>
    <t>福井県</t>
    <rPh sb="2" eb="3">
      <t>ケン</t>
    </rPh>
    <phoneticPr fontId="1"/>
  </si>
  <si>
    <t>山梨県</t>
    <rPh sb="2" eb="3">
      <t>ケン</t>
    </rPh>
    <phoneticPr fontId="1"/>
  </si>
  <si>
    <t>長野県</t>
    <rPh sb="2" eb="3">
      <t>ケン</t>
    </rPh>
    <phoneticPr fontId="1"/>
  </si>
  <si>
    <t>岐阜県</t>
    <rPh sb="2" eb="3">
      <t>ケン</t>
    </rPh>
    <phoneticPr fontId="1"/>
  </si>
  <si>
    <t>静岡県</t>
    <rPh sb="2" eb="3">
      <t>ケン</t>
    </rPh>
    <phoneticPr fontId="1"/>
  </si>
  <si>
    <t>愛知県</t>
    <rPh sb="2" eb="3">
      <t>ケン</t>
    </rPh>
    <phoneticPr fontId="1"/>
  </si>
  <si>
    <t>三重県</t>
    <rPh sb="2" eb="3">
      <t>ケン</t>
    </rPh>
    <phoneticPr fontId="1"/>
  </si>
  <si>
    <t>滋賀県</t>
    <rPh sb="2" eb="3">
      <t>ケン</t>
    </rPh>
    <phoneticPr fontId="1"/>
  </si>
  <si>
    <t>京都府</t>
    <rPh sb="2" eb="3">
      <t>フ</t>
    </rPh>
    <phoneticPr fontId="1"/>
  </si>
  <si>
    <t>兵庫県</t>
    <rPh sb="2" eb="3">
      <t>ケン</t>
    </rPh>
    <phoneticPr fontId="1"/>
  </si>
  <si>
    <t>奈良県</t>
    <rPh sb="2" eb="3">
      <t>ケン</t>
    </rPh>
    <phoneticPr fontId="1"/>
  </si>
  <si>
    <t>和歌山県</t>
    <rPh sb="3" eb="4">
      <t>ケン</t>
    </rPh>
    <phoneticPr fontId="1"/>
  </si>
  <si>
    <t>鳥取県</t>
    <rPh sb="2" eb="3">
      <t>ケン</t>
    </rPh>
    <phoneticPr fontId="1"/>
  </si>
  <si>
    <t>島根県</t>
    <rPh sb="2" eb="3">
      <t>ケン</t>
    </rPh>
    <phoneticPr fontId="1"/>
  </si>
  <si>
    <t>岡山県</t>
    <rPh sb="2" eb="3">
      <t>ケン</t>
    </rPh>
    <phoneticPr fontId="1"/>
  </si>
  <si>
    <t>広島県</t>
    <rPh sb="2" eb="3">
      <t>ケン</t>
    </rPh>
    <phoneticPr fontId="1"/>
  </si>
  <si>
    <t>山口県</t>
    <rPh sb="2" eb="3">
      <t>ケン</t>
    </rPh>
    <phoneticPr fontId="1"/>
  </si>
  <si>
    <t>徳島県</t>
    <rPh sb="2" eb="3">
      <t>ケン</t>
    </rPh>
    <phoneticPr fontId="1"/>
  </si>
  <si>
    <t>香川県</t>
    <rPh sb="2" eb="3">
      <t>ケン</t>
    </rPh>
    <phoneticPr fontId="1"/>
  </si>
  <si>
    <t>愛媛県</t>
    <rPh sb="2" eb="3">
      <t>ケン</t>
    </rPh>
    <phoneticPr fontId="1"/>
  </si>
  <si>
    <t>高知県</t>
    <rPh sb="2" eb="3">
      <t>ケン</t>
    </rPh>
    <phoneticPr fontId="1"/>
  </si>
  <si>
    <t>福岡県</t>
    <rPh sb="2" eb="3">
      <t>ケン</t>
    </rPh>
    <phoneticPr fontId="1"/>
  </si>
  <si>
    <t>佐賀県</t>
    <rPh sb="2" eb="3">
      <t>ケン</t>
    </rPh>
    <phoneticPr fontId="1"/>
  </si>
  <si>
    <t>長崎県</t>
    <rPh sb="2" eb="3">
      <t>ケン</t>
    </rPh>
    <phoneticPr fontId="1"/>
  </si>
  <si>
    <t>熊本県</t>
    <rPh sb="2" eb="3">
      <t>ケン</t>
    </rPh>
    <phoneticPr fontId="1"/>
  </si>
  <si>
    <t>宮崎県</t>
    <rPh sb="2" eb="3">
      <t>ケン</t>
    </rPh>
    <phoneticPr fontId="1"/>
  </si>
  <si>
    <t>鹿児島県</t>
    <rPh sb="3" eb="4">
      <t>ケン</t>
    </rPh>
    <phoneticPr fontId="1"/>
  </si>
  <si>
    <t>沖縄県</t>
    <rPh sb="2" eb="3">
      <t>ケン</t>
    </rPh>
    <phoneticPr fontId="1"/>
  </si>
  <si>
    <t>県内</t>
    <rPh sb="0" eb="2">
      <t>ケンナイ</t>
    </rPh>
    <phoneticPr fontId="1"/>
  </si>
  <si>
    <t>大阪府</t>
    <rPh sb="2" eb="3">
      <t>フ</t>
    </rPh>
    <phoneticPr fontId="1"/>
  </si>
  <si>
    <t>四国経由(フェリー)</t>
    <rPh sb="0" eb="2">
      <t>シコク</t>
    </rPh>
    <rPh sb="2" eb="4">
      <t>ケイユ</t>
    </rPh>
    <phoneticPr fontId="1"/>
  </si>
  <si>
    <t>30時間</t>
    <rPh sb="2" eb="4">
      <t>ジカン</t>
    </rPh>
    <phoneticPr fontId="1"/>
  </si>
  <si>
    <t>21時間51分</t>
    <rPh sb="2" eb="4">
      <t>ジカン</t>
    </rPh>
    <rPh sb="6" eb="7">
      <t>フン</t>
    </rPh>
    <phoneticPr fontId="1"/>
  </si>
  <si>
    <t>21時間31分</t>
    <rPh sb="2" eb="4">
      <t>ジカン</t>
    </rPh>
    <rPh sb="6" eb="7">
      <t>フン</t>
    </rPh>
    <phoneticPr fontId="1"/>
  </si>
  <si>
    <t>20時間34分</t>
    <rPh sb="2" eb="4">
      <t>ジカン</t>
    </rPh>
    <rPh sb="6" eb="7">
      <t>フン</t>
    </rPh>
    <phoneticPr fontId="1"/>
  </si>
  <si>
    <t>20時間2分</t>
    <rPh sb="2" eb="4">
      <t>ジカン</t>
    </rPh>
    <rPh sb="5" eb="6">
      <t>フン</t>
    </rPh>
    <phoneticPr fontId="1"/>
  </si>
  <si>
    <t>18時間35分</t>
    <rPh sb="2" eb="4">
      <t>ジカン</t>
    </rPh>
    <rPh sb="6" eb="7">
      <t>フン</t>
    </rPh>
    <phoneticPr fontId="1"/>
  </si>
  <si>
    <t>18時間6分</t>
    <rPh sb="2" eb="4">
      <t>ジカン</t>
    </rPh>
    <rPh sb="5" eb="6">
      <t>フン</t>
    </rPh>
    <phoneticPr fontId="1"/>
  </si>
  <si>
    <t>19時間26分</t>
    <rPh sb="2" eb="4">
      <t>ジカン</t>
    </rPh>
    <rPh sb="6" eb="7">
      <t>フン</t>
    </rPh>
    <phoneticPr fontId="1"/>
  </si>
  <si>
    <t>19時間</t>
    <rPh sb="2" eb="4">
      <t>ジカン</t>
    </rPh>
    <phoneticPr fontId="1"/>
  </si>
  <si>
    <t>18時間7分</t>
    <rPh sb="2" eb="4">
      <t>ジカン</t>
    </rPh>
    <rPh sb="5" eb="6">
      <t>フン</t>
    </rPh>
    <phoneticPr fontId="1"/>
  </si>
  <si>
    <t>17時間42分</t>
    <rPh sb="2" eb="4">
      <t>ジカン</t>
    </rPh>
    <rPh sb="6" eb="7">
      <t>フン</t>
    </rPh>
    <phoneticPr fontId="1"/>
  </si>
  <si>
    <t>17時間41分</t>
    <rPh sb="2" eb="4">
      <t>ジカン</t>
    </rPh>
    <rPh sb="6" eb="7">
      <t>フン</t>
    </rPh>
    <phoneticPr fontId="1"/>
  </si>
  <si>
    <t>17時間11分</t>
    <rPh sb="2" eb="4">
      <t>ジカン</t>
    </rPh>
    <rPh sb="6" eb="7">
      <t>フン</t>
    </rPh>
    <phoneticPr fontId="1"/>
  </si>
  <si>
    <t>15時間27分</t>
    <rPh sb="2" eb="4">
      <t>ジカン</t>
    </rPh>
    <rPh sb="6" eb="7">
      <t>フン</t>
    </rPh>
    <phoneticPr fontId="1"/>
  </si>
  <si>
    <t>15時間16分</t>
    <rPh sb="2" eb="4">
      <t>ジカン</t>
    </rPh>
    <rPh sb="6" eb="7">
      <t>フン</t>
    </rPh>
    <phoneticPr fontId="1"/>
  </si>
  <si>
    <t>16時間3分</t>
    <rPh sb="2" eb="4">
      <t>ジカン</t>
    </rPh>
    <rPh sb="5" eb="6">
      <t>フン</t>
    </rPh>
    <phoneticPr fontId="1"/>
  </si>
  <si>
    <t>15時間34分</t>
    <rPh sb="2" eb="4">
      <t>ジカン</t>
    </rPh>
    <rPh sb="6" eb="7">
      <t>フン</t>
    </rPh>
    <phoneticPr fontId="1"/>
  </si>
  <si>
    <t>15時間</t>
    <rPh sb="2" eb="4">
      <t>ジカン</t>
    </rPh>
    <phoneticPr fontId="1"/>
  </si>
  <si>
    <t>14時間30分</t>
    <rPh sb="2" eb="4">
      <t>ジカン</t>
    </rPh>
    <rPh sb="6" eb="7">
      <t>フン</t>
    </rPh>
    <phoneticPr fontId="1"/>
  </si>
  <si>
    <t>14時間47分</t>
    <rPh sb="2" eb="4">
      <t>ジカン</t>
    </rPh>
    <rPh sb="6" eb="7">
      <t>フン</t>
    </rPh>
    <phoneticPr fontId="1"/>
  </si>
  <si>
    <t>14時間18分</t>
    <rPh sb="2" eb="4">
      <t>ジカン</t>
    </rPh>
    <rPh sb="6" eb="7">
      <t>フン</t>
    </rPh>
    <phoneticPr fontId="1"/>
  </si>
  <si>
    <t>14時間20分</t>
    <rPh sb="2" eb="4">
      <t>ジカン</t>
    </rPh>
    <rPh sb="6" eb="7">
      <t>フン</t>
    </rPh>
    <phoneticPr fontId="1"/>
  </si>
  <si>
    <t>13時間46分</t>
    <rPh sb="2" eb="4">
      <t>ジカン</t>
    </rPh>
    <rPh sb="6" eb="7">
      <t>フン</t>
    </rPh>
    <phoneticPr fontId="1"/>
  </si>
  <si>
    <t>14時間10分</t>
    <rPh sb="2" eb="4">
      <t>ジカン</t>
    </rPh>
    <rPh sb="6" eb="7">
      <t>フン</t>
    </rPh>
    <phoneticPr fontId="1"/>
  </si>
  <si>
    <t>13時間40分</t>
    <rPh sb="2" eb="4">
      <t>ジカン</t>
    </rPh>
    <rPh sb="6" eb="7">
      <t>フン</t>
    </rPh>
    <phoneticPr fontId="1"/>
  </si>
  <si>
    <t>15時間9分</t>
    <rPh sb="2" eb="4">
      <t>ジカン</t>
    </rPh>
    <rPh sb="5" eb="6">
      <t>フン</t>
    </rPh>
    <phoneticPr fontId="1"/>
  </si>
  <si>
    <t>12時間12分</t>
    <rPh sb="2" eb="4">
      <t>ジカン</t>
    </rPh>
    <rPh sb="6" eb="7">
      <t>フン</t>
    </rPh>
    <phoneticPr fontId="1"/>
  </si>
  <si>
    <t>12時間9分</t>
    <rPh sb="2" eb="4">
      <t>ジカン</t>
    </rPh>
    <rPh sb="5" eb="6">
      <t>フン</t>
    </rPh>
    <phoneticPr fontId="1"/>
  </si>
  <si>
    <t>11時間36分</t>
    <rPh sb="2" eb="4">
      <t>ジカン</t>
    </rPh>
    <rPh sb="6" eb="7">
      <t>フン</t>
    </rPh>
    <phoneticPr fontId="1"/>
  </si>
  <si>
    <t>11時間23分</t>
    <rPh sb="2" eb="4">
      <t>ジカン</t>
    </rPh>
    <rPh sb="6" eb="7">
      <t>フン</t>
    </rPh>
    <phoneticPr fontId="1"/>
  </si>
  <si>
    <t>10時間46分</t>
    <rPh sb="2" eb="4">
      <t>ジカン</t>
    </rPh>
    <rPh sb="6" eb="7">
      <t>フン</t>
    </rPh>
    <phoneticPr fontId="1"/>
  </si>
  <si>
    <t>10時間33分</t>
    <rPh sb="2" eb="4">
      <t>ジカン</t>
    </rPh>
    <rPh sb="6" eb="7">
      <t>フン</t>
    </rPh>
    <phoneticPr fontId="1"/>
  </si>
  <si>
    <t>13時間11分</t>
    <rPh sb="2" eb="4">
      <t>ジカン</t>
    </rPh>
    <rPh sb="6" eb="7">
      <t>フン</t>
    </rPh>
    <phoneticPr fontId="1"/>
  </si>
  <si>
    <t>12時間59分</t>
    <rPh sb="2" eb="4">
      <t>ジカン</t>
    </rPh>
    <rPh sb="6" eb="7">
      <t>フン</t>
    </rPh>
    <phoneticPr fontId="1"/>
  </si>
  <si>
    <t>13時間54分</t>
    <rPh sb="2" eb="4">
      <t>ジカン</t>
    </rPh>
    <rPh sb="6" eb="7">
      <t>フン</t>
    </rPh>
    <phoneticPr fontId="1"/>
  </si>
  <si>
    <t>13時間12分</t>
    <rPh sb="2" eb="4">
      <t>ジカン</t>
    </rPh>
    <rPh sb="6" eb="7">
      <t>フン</t>
    </rPh>
    <phoneticPr fontId="1"/>
  </si>
  <si>
    <t>10時間7分</t>
    <rPh sb="2" eb="4">
      <t>ジカン</t>
    </rPh>
    <rPh sb="5" eb="6">
      <t>フン</t>
    </rPh>
    <phoneticPr fontId="1"/>
  </si>
  <si>
    <t>9時間53分</t>
    <rPh sb="1" eb="3">
      <t>ジカン</t>
    </rPh>
    <rPh sb="5" eb="6">
      <t>フン</t>
    </rPh>
    <phoneticPr fontId="1"/>
  </si>
  <si>
    <t>11時間56分</t>
    <rPh sb="2" eb="4">
      <t>ジカン</t>
    </rPh>
    <rPh sb="6" eb="7">
      <t>フン</t>
    </rPh>
    <phoneticPr fontId="1"/>
  </si>
  <si>
    <t>11時間42分</t>
    <rPh sb="2" eb="4">
      <t>ジカン</t>
    </rPh>
    <rPh sb="6" eb="7">
      <t>フン</t>
    </rPh>
    <phoneticPr fontId="1"/>
  </si>
  <si>
    <t>10時間2分</t>
    <rPh sb="2" eb="4">
      <t>ジカン</t>
    </rPh>
    <rPh sb="5" eb="6">
      <t>フン</t>
    </rPh>
    <phoneticPr fontId="1"/>
  </si>
  <si>
    <t>9時間49分</t>
    <rPh sb="1" eb="3">
      <t>ジカン</t>
    </rPh>
    <rPh sb="5" eb="6">
      <t>フン</t>
    </rPh>
    <phoneticPr fontId="1"/>
  </si>
  <si>
    <t>10時間</t>
    <rPh sb="2" eb="4">
      <t>ジカン</t>
    </rPh>
    <phoneticPr fontId="1"/>
  </si>
  <si>
    <t>9時間26分</t>
    <rPh sb="1" eb="3">
      <t>ジカン</t>
    </rPh>
    <rPh sb="5" eb="6">
      <t>フン</t>
    </rPh>
    <phoneticPr fontId="1"/>
  </si>
  <si>
    <t>8時間38分</t>
    <rPh sb="1" eb="3">
      <t>ジカン</t>
    </rPh>
    <rPh sb="5" eb="6">
      <t>フン</t>
    </rPh>
    <phoneticPr fontId="1"/>
  </si>
  <si>
    <t>8時間24分</t>
    <rPh sb="1" eb="3">
      <t>ジカン</t>
    </rPh>
    <rPh sb="5" eb="6">
      <t>フン</t>
    </rPh>
    <phoneticPr fontId="1"/>
  </si>
  <si>
    <t>8時間43分</t>
    <rPh sb="1" eb="3">
      <t>ジカン</t>
    </rPh>
    <rPh sb="5" eb="6">
      <t>フン</t>
    </rPh>
    <phoneticPr fontId="1"/>
  </si>
  <si>
    <t>8時間29分</t>
    <rPh sb="1" eb="3">
      <t>ジカン</t>
    </rPh>
    <rPh sb="5" eb="6">
      <t>フン</t>
    </rPh>
    <phoneticPr fontId="1"/>
  </si>
  <si>
    <t>8時間17分</t>
    <rPh sb="1" eb="3">
      <t>ジカン</t>
    </rPh>
    <rPh sb="5" eb="6">
      <t>フン</t>
    </rPh>
    <phoneticPr fontId="1"/>
  </si>
  <si>
    <t>7時間50分</t>
    <rPh sb="1" eb="3">
      <t>ジカン</t>
    </rPh>
    <rPh sb="5" eb="6">
      <t>フン</t>
    </rPh>
    <phoneticPr fontId="1"/>
  </si>
  <si>
    <t>8時間4分</t>
    <rPh sb="1" eb="3">
      <t>ジカン</t>
    </rPh>
    <rPh sb="4" eb="5">
      <t>フン</t>
    </rPh>
    <phoneticPr fontId="1"/>
  </si>
  <si>
    <t>7時間28分</t>
    <rPh sb="1" eb="3">
      <t>ジカン</t>
    </rPh>
    <rPh sb="5" eb="6">
      <t>フン</t>
    </rPh>
    <phoneticPr fontId="1"/>
  </si>
  <si>
    <t>8時間46分</t>
    <rPh sb="1" eb="3">
      <t>ジカン</t>
    </rPh>
    <rPh sb="5" eb="6">
      <t>フン</t>
    </rPh>
    <phoneticPr fontId="1"/>
  </si>
  <si>
    <t>8時間23分</t>
    <rPh sb="1" eb="3">
      <t>ジカン</t>
    </rPh>
    <rPh sb="5" eb="6">
      <t>フン</t>
    </rPh>
    <phoneticPr fontId="1"/>
  </si>
  <si>
    <t>9時間22分</t>
    <rPh sb="1" eb="3">
      <t>ジカン</t>
    </rPh>
    <rPh sb="5" eb="6">
      <t>フン</t>
    </rPh>
    <phoneticPr fontId="1"/>
  </si>
  <si>
    <t>8時間56分</t>
    <rPh sb="1" eb="3">
      <t>ジカン</t>
    </rPh>
    <rPh sb="5" eb="6">
      <t>フン</t>
    </rPh>
    <phoneticPr fontId="1"/>
  </si>
  <si>
    <t>7時間55分</t>
    <rPh sb="1" eb="3">
      <t>ジカン</t>
    </rPh>
    <rPh sb="5" eb="6">
      <t>フン</t>
    </rPh>
    <phoneticPr fontId="1"/>
  </si>
  <si>
    <t>8時間20分</t>
    <rPh sb="1" eb="3">
      <t>ジカン</t>
    </rPh>
    <rPh sb="5" eb="6">
      <t>フン</t>
    </rPh>
    <phoneticPr fontId="1"/>
  </si>
  <si>
    <t>6時間18分</t>
    <rPh sb="1" eb="3">
      <t>ジカン</t>
    </rPh>
    <rPh sb="5" eb="6">
      <t>フン</t>
    </rPh>
    <phoneticPr fontId="1"/>
  </si>
  <si>
    <t>7時間39分</t>
    <rPh sb="1" eb="3">
      <t>ジカン</t>
    </rPh>
    <rPh sb="5" eb="6">
      <t>フン</t>
    </rPh>
    <phoneticPr fontId="1"/>
  </si>
  <si>
    <t>6時間26分</t>
    <rPh sb="1" eb="3">
      <t>ジカン</t>
    </rPh>
    <rPh sb="5" eb="6">
      <t>フン</t>
    </rPh>
    <phoneticPr fontId="1"/>
  </si>
  <si>
    <t>6時間22分</t>
    <rPh sb="1" eb="3">
      <t>ジカン</t>
    </rPh>
    <rPh sb="5" eb="6">
      <t>フン</t>
    </rPh>
    <phoneticPr fontId="1"/>
  </si>
  <si>
    <t>4時間29分</t>
    <rPh sb="1" eb="3">
      <t>ジカン</t>
    </rPh>
    <rPh sb="5" eb="6">
      <t>フン</t>
    </rPh>
    <phoneticPr fontId="1"/>
  </si>
  <si>
    <t>6時間48分</t>
    <rPh sb="1" eb="3">
      <t>ジカン</t>
    </rPh>
    <rPh sb="5" eb="6">
      <t>フン</t>
    </rPh>
    <phoneticPr fontId="1"/>
  </si>
  <si>
    <t>2時間51分</t>
    <rPh sb="1" eb="3">
      <t>ジカン</t>
    </rPh>
    <rPh sb="5" eb="6">
      <t>フン</t>
    </rPh>
    <phoneticPr fontId="1"/>
  </si>
  <si>
    <t>7時間36分</t>
    <rPh sb="1" eb="3">
      <t>ジカン</t>
    </rPh>
    <rPh sb="5" eb="6">
      <t>フン</t>
    </rPh>
    <phoneticPr fontId="1"/>
  </si>
  <si>
    <t>6時間13分</t>
    <rPh sb="1" eb="3">
      <t>ジカン</t>
    </rPh>
    <rPh sb="5" eb="6">
      <t>フン</t>
    </rPh>
    <phoneticPr fontId="1"/>
  </si>
  <si>
    <t>6時間53分</t>
    <rPh sb="1" eb="3">
      <t>ジカン</t>
    </rPh>
    <rPh sb="5" eb="6">
      <t>フン</t>
    </rPh>
    <phoneticPr fontId="1"/>
  </si>
  <si>
    <t>5時間48分</t>
    <rPh sb="1" eb="3">
      <t>ジカン</t>
    </rPh>
    <rPh sb="5" eb="6">
      <t>フン</t>
    </rPh>
    <phoneticPr fontId="1"/>
  </si>
  <si>
    <t>7時間7分</t>
    <rPh sb="1" eb="3">
      <t>ジカン</t>
    </rPh>
    <rPh sb="4" eb="5">
      <t>フン</t>
    </rPh>
    <phoneticPr fontId="1"/>
  </si>
  <si>
    <t>4時間13分</t>
    <rPh sb="1" eb="3">
      <t>ジカン</t>
    </rPh>
    <rPh sb="5" eb="6">
      <t>フン</t>
    </rPh>
    <phoneticPr fontId="1"/>
  </si>
  <si>
    <t>7時間52分</t>
    <rPh sb="1" eb="3">
      <t>ジカン</t>
    </rPh>
    <rPh sb="5" eb="6">
      <t>フン</t>
    </rPh>
    <phoneticPr fontId="1"/>
  </si>
  <si>
    <t>5時間50分</t>
    <rPh sb="1" eb="3">
      <t>ジカン</t>
    </rPh>
    <rPh sb="5" eb="6">
      <t>フン</t>
    </rPh>
    <phoneticPr fontId="1"/>
  </si>
  <si>
    <t>2時間10分</t>
    <rPh sb="1" eb="3">
      <t>ジカン</t>
    </rPh>
    <rPh sb="5" eb="6">
      <t>フン</t>
    </rPh>
    <phoneticPr fontId="1"/>
  </si>
  <si>
    <t>2時間19分</t>
    <rPh sb="1" eb="3">
      <t>ジカン</t>
    </rPh>
    <rPh sb="5" eb="6">
      <t>フン</t>
    </rPh>
    <phoneticPr fontId="1"/>
  </si>
  <si>
    <t>3時間11分</t>
    <rPh sb="1" eb="3">
      <t>ジカン</t>
    </rPh>
    <rPh sb="5" eb="6">
      <t>フン</t>
    </rPh>
    <phoneticPr fontId="1"/>
  </si>
  <si>
    <t>2時間46分</t>
    <rPh sb="1" eb="3">
      <t>ジカン</t>
    </rPh>
    <rPh sb="5" eb="6">
      <t>フン</t>
    </rPh>
    <phoneticPr fontId="1"/>
  </si>
  <si>
    <t>4時間38分</t>
    <rPh sb="1" eb="3">
      <t>ジカン</t>
    </rPh>
    <rPh sb="5" eb="6">
      <t>フン</t>
    </rPh>
    <phoneticPr fontId="1"/>
  </si>
  <si>
    <t>四国経由</t>
    <rPh sb="0" eb="2">
      <t>シコク</t>
    </rPh>
    <rPh sb="2" eb="4">
      <t>ケイユ</t>
    </rPh>
    <phoneticPr fontId="1"/>
  </si>
  <si>
    <t>※赤字は必須入力</t>
    <rPh sb="1" eb="3">
      <t>アカジ</t>
    </rPh>
    <rPh sb="4" eb="6">
      <t>ヒッス</t>
    </rPh>
    <rPh sb="6" eb="8">
      <t>ニュウリョク</t>
    </rPh>
    <phoneticPr fontId="10"/>
  </si>
  <si>
    <t>管理番号</t>
    <rPh sb="0" eb="2">
      <t>カンリ</t>
    </rPh>
    <rPh sb="2" eb="4">
      <t>バンゴウ</t>
    </rPh>
    <phoneticPr fontId="10"/>
  </si>
  <si>
    <t>車番、ナンバー等</t>
    <rPh sb="0" eb="2">
      <t>シャバン</t>
    </rPh>
    <rPh sb="7" eb="8">
      <t>トウ</t>
    </rPh>
    <phoneticPr fontId="10"/>
  </si>
  <si>
    <t>営業所の所在地</t>
    <rPh sb="0" eb="2">
      <t>エイギョウ</t>
    </rPh>
    <rPh sb="2" eb="3">
      <t>ショ</t>
    </rPh>
    <rPh sb="4" eb="6">
      <t>ショザイ</t>
    </rPh>
    <rPh sb="6" eb="7">
      <t>チ</t>
    </rPh>
    <phoneticPr fontId="10"/>
  </si>
  <si>
    <t>都道府県</t>
    <rPh sb="0" eb="4">
      <t>トドウフケン</t>
    </rPh>
    <phoneticPr fontId="10"/>
  </si>
  <si>
    <t>車両情報</t>
    <rPh sb="0" eb="2">
      <t>シャリョウ</t>
    </rPh>
    <rPh sb="2" eb="4">
      <t>ジョウホウ</t>
    </rPh>
    <phoneticPr fontId="10"/>
  </si>
  <si>
    <t>単車・トレーラー</t>
    <rPh sb="0" eb="2">
      <t>タンシャ</t>
    </rPh>
    <phoneticPr fontId="10"/>
  </si>
  <si>
    <t>単車</t>
    <rPh sb="0" eb="2">
      <t>タンシャ</t>
    </rPh>
    <phoneticPr fontId="10"/>
  </si>
  <si>
    <t>最大積載量（トン単位）</t>
    <rPh sb="0" eb="2">
      <t>サイダイ</t>
    </rPh>
    <rPh sb="2" eb="5">
      <t>セキサイリョウ</t>
    </rPh>
    <rPh sb="8" eb="10">
      <t>タンイ</t>
    </rPh>
    <phoneticPr fontId="10"/>
  </si>
  <si>
    <t>車両総重量（トン単位）</t>
    <rPh sb="0" eb="2">
      <t>シャリョウ</t>
    </rPh>
    <rPh sb="2" eb="5">
      <t>ソウジュウリョウ</t>
    </rPh>
    <phoneticPr fontId="10"/>
  </si>
  <si>
    <t>発着地</t>
    <rPh sb="0" eb="1">
      <t>ハツ</t>
    </rPh>
    <rPh sb="1" eb="2">
      <t>チャク</t>
    </rPh>
    <rPh sb="2" eb="3">
      <t>チ</t>
    </rPh>
    <phoneticPr fontId="10"/>
  </si>
  <si>
    <t>発地</t>
    <rPh sb="0" eb="1">
      <t>ハツ</t>
    </rPh>
    <rPh sb="1" eb="2">
      <t>チ</t>
    </rPh>
    <phoneticPr fontId="10"/>
  </si>
  <si>
    <t>大分市</t>
    <rPh sb="2" eb="3">
      <t>シ</t>
    </rPh>
    <phoneticPr fontId="10"/>
  </si>
  <si>
    <t>着地</t>
    <rPh sb="0" eb="2">
      <t>チャクチ</t>
    </rPh>
    <phoneticPr fontId="10"/>
  </si>
  <si>
    <t>東京豊洲</t>
    <rPh sb="0" eb="2">
      <t>トウキョウ</t>
    </rPh>
    <rPh sb="2" eb="4">
      <t>トヨス</t>
    </rPh>
    <phoneticPr fontId="10"/>
  </si>
  <si>
    <t>距離制運賃：算出条件</t>
    <rPh sb="0" eb="2">
      <t>キョリ</t>
    </rPh>
    <rPh sb="2" eb="3">
      <t>セイ</t>
    </rPh>
    <rPh sb="3" eb="5">
      <t>ウンチン</t>
    </rPh>
    <rPh sb="6" eb="8">
      <t>サンシュツ</t>
    </rPh>
    <rPh sb="8" eb="10">
      <t>ジョウケン</t>
    </rPh>
    <phoneticPr fontId="10"/>
  </si>
  <si>
    <t>実車キロ程</t>
    <rPh sb="0" eb="2">
      <t>ジッシャ</t>
    </rPh>
    <rPh sb="4" eb="5">
      <t>ホド</t>
    </rPh>
    <phoneticPr fontId="10"/>
  </si>
  <si>
    <t>時間制運賃：算出条件</t>
    <rPh sb="0" eb="2">
      <t>ジカン</t>
    </rPh>
    <rPh sb="2" eb="3">
      <t>セイ</t>
    </rPh>
    <rPh sb="3" eb="5">
      <t>ウンチン</t>
    </rPh>
    <rPh sb="6" eb="8">
      <t>サンシュツ</t>
    </rPh>
    <rPh sb="8" eb="10">
      <t>ジョウケン</t>
    </rPh>
    <phoneticPr fontId="10"/>
  </si>
  <si>
    <t>1日目</t>
    <rPh sb="1" eb="2">
      <t>ニチ</t>
    </rPh>
    <rPh sb="2" eb="3">
      <t>メ</t>
    </rPh>
    <phoneticPr fontId="10"/>
  </si>
  <si>
    <t>拘束時間</t>
    <rPh sb="0" eb="2">
      <t>コウソク</t>
    </rPh>
    <rPh sb="2" eb="4">
      <t>ジカン</t>
    </rPh>
    <phoneticPr fontId="10"/>
  </si>
  <si>
    <t>走行キロ</t>
    <rPh sb="0" eb="2">
      <t>ソウコウ</t>
    </rPh>
    <phoneticPr fontId="10"/>
  </si>
  <si>
    <t>2日目</t>
    <rPh sb="1" eb="2">
      <t>ニチ</t>
    </rPh>
    <rPh sb="2" eb="3">
      <t>メ</t>
    </rPh>
    <phoneticPr fontId="10"/>
  </si>
  <si>
    <t>収受・見積/運賃単価（消費税等込）</t>
    <rPh sb="0" eb="2">
      <t>シュウジュ</t>
    </rPh>
    <rPh sb="3" eb="5">
      <t>ミツモリ</t>
    </rPh>
    <rPh sb="6" eb="8">
      <t>ウンチン</t>
    </rPh>
    <rPh sb="8" eb="10">
      <t>タンカ</t>
    </rPh>
    <rPh sb="11" eb="14">
      <t>ショウヒゼイ</t>
    </rPh>
    <rPh sb="14" eb="15">
      <t>トウ</t>
    </rPh>
    <rPh sb="15" eb="16">
      <t>コミ</t>
    </rPh>
    <phoneticPr fontId="10"/>
  </si>
  <si>
    <t>以下は入力不要、自動計算されます</t>
    <rPh sb="0" eb="2">
      <t>イカ</t>
    </rPh>
    <rPh sb="3" eb="5">
      <t>ニュウリョク</t>
    </rPh>
    <rPh sb="5" eb="7">
      <t>フヨウ</t>
    </rPh>
    <rPh sb="8" eb="10">
      <t>ジドウ</t>
    </rPh>
    <rPh sb="10" eb="12">
      <t>ケイサン</t>
    </rPh>
    <phoneticPr fontId="10"/>
  </si>
  <si>
    <t>算出条件</t>
    <rPh sb="0" eb="2">
      <t>サンシュツ</t>
    </rPh>
    <rPh sb="2" eb="4">
      <t>ジョウケン</t>
    </rPh>
    <phoneticPr fontId="10"/>
  </si>
  <si>
    <t>管轄運輸局</t>
    <rPh sb="0" eb="2">
      <t>カンカツ</t>
    </rPh>
    <rPh sb="2" eb="4">
      <t>ウンユ</t>
    </rPh>
    <rPh sb="4" eb="5">
      <t>キョク</t>
    </rPh>
    <phoneticPr fontId="10"/>
  </si>
  <si>
    <t>適用車種区分</t>
    <rPh sb="0" eb="2">
      <t>テキヨウ</t>
    </rPh>
    <rPh sb="2" eb="4">
      <t>シャシュ</t>
    </rPh>
    <rPh sb="4" eb="6">
      <t>クブン</t>
    </rPh>
    <phoneticPr fontId="10"/>
  </si>
  <si>
    <t>距離制運賃
算出額</t>
    <rPh sb="6" eb="8">
      <t>サンシュツ</t>
    </rPh>
    <rPh sb="8" eb="9">
      <t>ガク</t>
    </rPh>
    <phoneticPr fontId="10"/>
  </si>
  <si>
    <t>基準運賃額</t>
    <rPh sb="0" eb="2">
      <t>キジュン</t>
    </rPh>
    <rPh sb="2" eb="4">
      <t>ウンチン</t>
    </rPh>
    <rPh sb="4" eb="5">
      <t>ガク</t>
    </rPh>
    <phoneticPr fontId="10"/>
  </si>
  <si>
    <t>端数処理後①</t>
    <rPh sb="0" eb="2">
      <t>ハスウ</t>
    </rPh>
    <rPh sb="2" eb="4">
      <t>ショリ</t>
    </rPh>
    <rPh sb="4" eb="5">
      <t>ゴ</t>
    </rPh>
    <phoneticPr fontId="10"/>
  </si>
  <si>
    <t>消費税及び地方消費税②</t>
    <rPh sb="0" eb="3">
      <t>ショウヒゼイ</t>
    </rPh>
    <rPh sb="3" eb="4">
      <t>オヨ</t>
    </rPh>
    <rPh sb="5" eb="7">
      <t>チホウ</t>
    </rPh>
    <rPh sb="7" eb="10">
      <t>ショウヒゼイ</t>
    </rPh>
    <phoneticPr fontId="10"/>
  </si>
  <si>
    <t>合計額（①＋②）</t>
    <rPh sb="0" eb="2">
      <t>ゴウケイ</t>
    </rPh>
    <rPh sb="2" eb="3">
      <t>ガク</t>
    </rPh>
    <phoneticPr fontId="10"/>
  </si>
  <si>
    <t>時間制運賃
《１日目》</t>
    <rPh sb="0" eb="2">
      <t>ジカン</t>
    </rPh>
    <rPh sb="2" eb="3">
      <t>セイ</t>
    </rPh>
    <rPh sb="3" eb="5">
      <t>ウンチン</t>
    </rPh>
    <phoneticPr fontId="10"/>
  </si>
  <si>
    <t>基本料金</t>
    <rPh sb="0" eb="2">
      <t>キホン</t>
    </rPh>
    <rPh sb="2" eb="4">
      <t>リョウキン</t>
    </rPh>
    <phoneticPr fontId="10"/>
  </si>
  <si>
    <t>時間加算額</t>
    <rPh sb="0" eb="2">
      <t>ジカン</t>
    </rPh>
    <rPh sb="2" eb="5">
      <t>カサンガク</t>
    </rPh>
    <phoneticPr fontId="10"/>
  </si>
  <si>
    <t>距離加算額</t>
    <rPh sb="0" eb="2">
      <t>キョリ</t>
    </rPh>
    <rPh sb="2" eb="5">
      <t>カサンガク</t>
    </rPh>
    <phoneticPr fontId="10"/>
  </si>
  <si>
    <t>小　　　計③</t>
    <rPh sb="0" eb="1">
      <t>チイ</t>
    </rPh>
    <rPh sb="4" eb="5">
      <t>ケイ</t>
    </rPh>
    <phoneticPr fontId="10"/>
  </si>
  <si>
    <t>時間制運賃
《2日目》</t>
    <rPh sb="0" eb="2">
      <t>ジカン</t>
    </rPh>
    <rPh sb="2" eb="3">
      <t>セイ</t>
    </rPh>
    <rPh sb="3" eb="5">
      <t>ウンチン</t>
    </rPh>
    <rPh sb="8" eb="9">
      <t>ニチ</t>
    </rPh>
    <rPh sb="9" eb="10">
      <t>メ</t>
    </rPh>
    <phoneticPr fontId="10"/>
  </si>
  <si>
    <t>小　　　計④</t>
    <rPh sb="0" eb="1">
      <t>チイ</t>
    </rPh>
    <rPh sb="4" eb="5">
      <t>ケイ</t>
    </rPh>
    <phoneticPr fontId="10"/>
  </si>
  <si>
    <t>時間制運賃
合計額</t>
    <rPh sb="6" eb="8">
      <t>ゴウケイ</t>
    </rPh>
    <rPh sb="8" eb="9">
      <t>ガク</t>
    </rPh>
    <phoneticPr fontId="10"/>
  </si>
  <si>
    <t>合計額（③+④）</t>
    <rPh sb="0" eb="2">
      <t>ゴウケイ</t>
    </rPh>
    <rPh sb="2" eb="3">
      <t>ガク</t>
    </rPh>
    <phoneticPr fontId="10"/>
  </si>
  <si>
    <t>端数処理後⑤</t>
    <rPh sb="0" eb="2">
      <t>ハスウ</t>
    </rPh>
    <rPh sb="2" eb="4">
      <t>ショリ</t>
    </rPh>
    <rPh sb="4" eb="5">
      <t>ゴ</t>
    </rPh>
    <phoneticPr fontId="10"/>
  </si>
  <si>
    <t>消費税及び地方消費税⑥</t>
    <rPh sb="0" eb="3">
      <t>ショウヒゼイ</t>
    </rPh>
    <rPh sb="3" eb="4">
      <t>オヨ</t>
    </rPh>
    <rPh sb="5" eb="7">
      <t>チホウ</t>
    </rPh>
    <rPh sb="7" eb="10">
      <t>ショウヒゼイ</t>
    </rPh>
    <phoneticPr fontId="10"/>
  </si>
  <si>
    <t>合計額（消費税加算⑤＋⑥）</t>
    <rPh sb="0" eb="2">
      <t>ゴウケイ</t>
    </rPh>
    <rPh sb="2" eb="3">
      <t>ガク</t>
    </rPh>
    <rPh sb="4" eb="7">
      <t>ショウヒゼイ</t>
    </rPh>
    <rPh sb="7" eb="9">
      <t>カサン</t>
    </rPh>
    <phoneticPr fontId="10"/>
  </si>
  <si>
    <t>実勢運賃額、見積運賃額との比較</t>
    <rPh sb="0" eb="2">
      <t>ジッセイ</t>
    </rPh>
    <rPh sb="2" eb="4">
      <t>ウンチン</t>
    </rPh>
    <rPh sb="4" eb="5">
      <t>ガク</t>
    </rPh>
    <rPh sb="6" eb="8">
      <t>ミツモリ</t>
    </rPh>
    <rPh sb="8" eb="10">
      <t>ウンチン</t>
    </rPh>
    <rPh sb="10" eb="11">
      <t>ガク</t>
    </rPh>
    <rPh sb="13" eb="15">
      <t>ヒカク</t>
    </rPh>
    <phoneticPr fontId="10"/>
  </si>
  <si>
    <t>距離制運賃との比較</t>
    <rPh sb="0" eb="2">
      <t>キョリ</t>
    </rPh>
    <rPh sb="2" eb="3">
      <t>セイ</t>
    </rPh>
    <rPh sb="3" eb="5">
      <t>ウンチン</t>
    </rPh>
    <rPh sb="7" eb="9">
      <t>ヒカク</t>
    </rPh>
    <phoneticPr fontId="10"/>
  </si>
  <si>
    <t>格差率（格差額÷収受運賃等）</t>
    <rPh sb="0" eb="2">
      <t>カクサ</t>
    </rPh>
    <rPh sb="2" eb="3">
      <t>リツ</t>
    </rPh>
    <rPh sb="4" eb="6">
      <t>カクサ</t>
    </rPh>
    <rPh sb="6" eb="7">
      <t>ガク</t>
    </rPh>
    <rPh sb="8" eb="10">
      <t>シュウジュ</t>
    </rPh>
    <rPh sb="10" eb="12">
      <t>ウンチン</t>
    </rPh>
    <rPh sb="12" eb="13">
      <t>トウ</t>
    </rPh>
    <phoneticPr fontId="10"/>
  </si>
  <si>
    <t>時間制運賃との比較</t>
    <rPh sb="0" eb="2">
      <t>ジカン</t>
    </rPh>
    <rPh sb="2" eb="3">
      <t>セイ</t>
    </rPh>
    <rPh sb="3" eb="5">
      <t>ウンチン</t>
    </rPh>
    <rPh sb="7" eb="9">
      <t>ヒカク</t>
    </rPh>
    <phoneticPr fontId="10"/>
  </si>
  <si>
    <t>運賃選択コード(1or10)</t>
    <rPh sb="0" eb="2">
      <t>ウンチン</t>
    </rPh>
    <rPh sb="2" eb="4">
      <t>センタク</t>
    </rPh>
    <phoneticPr fontId="10"/>
  </si>
  <si>
    <t>〇沖縄以外：運輸局</t>
    <rPh sb="1" eb="3">
      <t>オキナワ</t>
    </rPh>
    <rPh sb="3" eb="5">
      <t>イガイ</t>
    </rPh>
    <rPh sb="6" eb="8">
      <t>ウンユ</t>
    </rPh>
    <rPh sb="8" eb="9">
      <t>キョク</t>
    </rPh>
    <phoneticPr fontId="10"/>
  </si>
  <si>
    <t>距離運賃ID</t>
    <rPh sb="0" eb="2">
      <t>キョリ</t>
    </rPh>
    <rPh sb="2" eb="4">
      <t>ウンチン</t>
    </rPh>
    <phoneticPr fontId="10"/>
  </si>
  <si>
    <t>～200km</t>
    <phoneticPr fontId="10"/>
  </si>
  <si>
    <t>201～500km</t>
    <phoneticPr fontId="10"/>
  </si>
  <si>
    <t>501km～</t>
    <phoneticPr fontId="10"/>
  </si>
  <si>
    <t>距離①</t>
    <rPh sb="0" eb="2">
      <t>キョリ</t>
    </rPh>
    <phoneticPr fontId="10"/>
  </si>
  <si>
    <t>距離②</t>
    <rPh sb="0" eb="2">
      <t>キョリ</t>
    </rPh>
    <phoneticPr fontId="10"/>
  </si>
  <si>
    <t>距離③</t>
    <rPh sb="0" eb="2">
      <t>キョリ</t>
    </rPh>
    <phoneticPr fontId="10"/>
  </si>
  <si>
    <t>係数①</t>
    <rPh sb="0" eb="2">
      <t>ケイスウ</t>
    </rPh>
    <phoneticPr fontId="10"/>
  </si>
  <si>
    <t>係数②</t>
    <rPh sb="0" eb="2">
      <t>ケイスウ</t>
    </rPh>
    <phoneticPr fontId="10"/>
  </si>
  <si>
    <t>係数③</t>
    <rPh sb="0" eb="2">
      <t>ケイスウ</t>
    </rPh>
    <phoneticPr fontId="10"/>
  </si>
  <si>
    <t>運賃計算①</t>
    <rPh sb="0" eb="2">
      <t>ウンチン</t>
    </rPh>
    <rPh sb="2" eb="4">
      <t>ケイサン</t>
    </rPh>
    <phoneticPr fontId="10"/>
  </si>
  <si>
    <t>運賃計算②</t>
    <rPh sb="0" eb="2">
      <t>ウンチン</t>
    </rPh>
    <rPh sb="2" eb="4">
      <t>ケイサン</t>
    </rPh>
    <phoneticPr fontId="10"/>
  </si>
  <si>
    <t>運賃計算③</t>
    <rPh sb="0" eb="2">
      <t>ウンチン</t>
    </rPh>
    <rPh sb="2" eb="4">
      <t>ケイサン</t>
    </rPh>
    <phoneticPr fontId="10"/>
  </si>
  <si>
    <t>距離制　基準運賃合計</t>
    <rPh sb="0" eb="2">
      <t>キョリ</t>
    </rPh>
    <rPh sb="2" eb="3">
      <t>セイ</t>
    </rPh>
    <rPh sb="4" eb="6">
      <t>キジュン</t>
    </rPh>
    <rPh sb="6" eb="8">
      <t>ウンチン</t>
    </rPh>
    <rPh sb="8" eb="10">
      <t>ゴウケイ</t>
    </rPh>
    <phoneticPr fontId="10"/>
  </si>
  <si>
    <t>端数処理</t>
    <rPh sb="0" eb="2">
      <t>ハスウ</t>
    </rPh>
    <rPh sb="2" eb="4">
      <t>ショリ</t>
    </rPh>
    <phoneticPr fontId="10"/>
  </si>
  <si>
    <t>〇沖縄総合事務局</t>
    <rPh sb="1" eb="3">
      <t>オキナワ</t>
    </rPh>
    <rPh sb="3" eb="5">
      <t>ソウゴウ</t>
    </rPh>
    <rPh sb="5" eb="8">
      <t>ジムキョク</t>
    </rPh>
    <phoneticPr fontId="10"/>
  </si>
  <si>
    <t>距離の処理</t>
    <rPh sb="0" eb="2">
      <t>キョリ</t>
    </rPh>
    <rPh sb="3" eb="5">
      <t>ショリ</t>
    </rPh>
    <phoneticPr fontId="10"/>
  </si>
  <si>
    <t>時間制運賃</t>
    <rPh sb="0" eb="2">
      <t>ジカン</t>
    </rPh>
    <rPh sb="2" eb="3">
      <t>セイ</t>
    </rPh>
    <rPh sb="3" eb="5">
      <t>ウンチン</t>
    </rPh>
    <phoneticPr fontId="10"/>
  </si>
  <si>
    <t>201km～</t>
    <phoneticPr fontId="10"/>
  </si>
  <si>
    <t>運賃合計</t>
    <rPh sb="0" eb="2">
      <t>ウンチン</t>
    </rPh>
    <rPh sb="2" eb="4">
      <t>ゴウケイ</t>
    </rPh>
    <phoneticPr fontId="10"/>
  </si>
  <si>
    <t>（１日目）</t>
    <rPh sb="2" eb="3">
      <t>ニチ</t>
    </rPh>
    <rPh sb="3" eb="4">
      <t>メ</t>
    </rPh>
    <phoneticPr fontId="10"/>
  </si>
  <si>
    <t>基本作業時間ID</t>
    <rPh sb="0" eb="2">
      <t>キホン</t>
    </rPh>
    <rPh sb="2" eb="4">
      <t>サギョウ</t>
    </rPh>
    <rPh sb="4" eb="6">
      <t>ジカン</t>
    </rPh>
    <phoneticPr fontId="10"/>
  </si>
  <si>
    <t>合せ運賃ID</t>
    <rPh sb="0" eb="1">
      <t>アワ</t>
    </rPh>
    <rPh sb="2" eb="4">
      <t>ウンチン</t>
    </rPh>
    <phoneticPr fontId="10"/>
  </si>
  <si>
    <t>時間修正（端数処理）</t>
    <rPh sb="0" eb="2">
      <t>ジカン</t>
    </rPh>
    <rPh sb="2" eb="4">
      <t>シュウセイ</t>
    </rPh>
    <rPh sb="5" eb="7">
      <t>ハスウ</t>
    </rPh>
    <rPh sb="7" eb="9">
      <t>ショリ</t>
    </rPh>
    <phoneticPr fontId="10"/>
  </si>
  <si>
    <t>距離修正（端数処理）</t>
    <rPh sb="0" eb="2">
      <t>キョリ</t>
    </rPh>
    <rPh sb="2" eb="4">
      <t>シュウセイ</t>
    </rPh>
    <rPh sb="5" eb="7">
      <t>ハスウ</t>
    </rPh>
    <rPh sb="7" eb="9">
      <t>ショリ</t>
    </rPh>
    <phoneticPr fontId="10"/>
  </si>
  <si>
    <t>車種コード(1or2)</t>
    <rPh sb="0" eb="2">
      <t>シャシュ</t>
    </rPh>
    <phoneticPr fontId="10"/>
  </si>
  <si>
    <t>車種×作業時間コード</t>
    <rPh sb="0" eb="2">
      <t>シャシュ</t>
    </rPh>
    <rPh sb="3" eb="5">
      <t>サギョウ</t>
    </rPh>
    <rPh sb="5" eb="7">
      <t>ジカン</t>
    </rPh>
    <phoneticPr fontId="10"/>
  </si>
  <si>
    <t>種類</t>
    <rPh sb="0" eb="2">
      <t>シュルイ</t>
    </rPh>
    <phoneticPr fontId="10"/>
  </si>
  <si>
    <t>距離　加算単価</t>
    <rPh sb="0" eb="2">
      <t>キョリ</t>
    </rPh>
    <rPh sb="3" eb="5">
      <t>カサン</t>
    </rPh>
    <rPh sb="5" eb="7">
      <t>タンカ</t>
    </rPh>
    <phoneticPr fontId="10"/>
  </si>
  <si>
    <t>時間　加算単価</t>
    <rPh sb="0" eb="2">
      <t>ジカン</t>
    </rPh>
    <rPh sb="3" eb="5">
      <t>カサン</t>
    </rPh>
    <rPh sb="5" eb="7">
      <t>タンカ</t>
    </rPh>
    <phoneticPr fontId="10"/>
  </si>
  <si>
    <t>選択テーブル（距離加算額）</t>
    <rPh sb="0" eb="2">
      <t>センタク</t>
    </rPh>
    <rPh sb="7" eb="9">
      <t>キョリ</t>
    </rPh>
    <rPh sb="9" eb="12">
      <t>カサンガク</t>
    </rPh>
    <phoneticPr fontId="10"/>
  </si>
  <si>
    <t>選択テーブル（時間加算額）</t>
    <rPh sb="0" eb="2">
      <t>センタク</t>
    </rPh>
    <rPh sb="7" eb="9">
      <t>ジカン</t>
    </rPh>
    <rPh sb="9" eb="12">
      <t>カサンガク</t>
    </rPh>
    <phoneticPr fontId="10"/>
  </si>
  <si>
    <t>時間運賃合計</t>
    <rPh sb="0" eb="2">
      <t>ジカン</t>
    </rPh>
    <rPh sb="2" eb="4">
      <t>ウンチン</t>
    </rPh>
    <rPh sb="4" eb="6">
      <t>ゴウケイ</t>
    </rPh>
    <phoneticPr fontId="10"/>
  </si>
  <si>
    <t>（２日目）</t>
    <rPh sb="2" eb="3">
      <t>ニチ</t>
    </rPh>
    <rPh sb="3" eb="4">
      <t>メ</t>
    </rPh>
    <phoneticPr fontId="10"/>
  </si>
  <si>
    <t>合計額</t>
    <rPh sb="0" eb="2">
      <t>ゴウケイ</t>
    </rPh>
    <rPh sb="2" eb="3">
      <t>ガク</t>
    </rPh>
    <phoneticPr fontId="10"/>
  </si>
  <si>
    <t>車種判定</t>
    <rPh sb="0" eb="2">
      <t>シャシュ</t>
    </rPh>
    <rPh sb="2" eb="4">
      <t>ハンテイ</t>
    </rPh>
    <phoneticPr fontId="10"/>
  </si>
  <si>
    <t>最大積載量</t>
    <rPh sb="0" eb="2">
      <t>サイダイ</t>
    </rPh>
    <rPh sb="2" eb="5">
      <t>セキサイリョウ</t>
    </rPh>
    <phoneticPr fontId="10"/>
  </si>
  <si>
    <t>車両総重量</t>
    <rPh sb="0" eb="2">
      <t>シャリョウ</t>
    </rPh>
    <rPh sb="2" eb="5">
      <t>ソウジュウリョウ</t>
    </rPh>
    <phoneticPr fontId="10"/>
  </si>
  <si>
    <t>形状</t>
    <rPh sb="0" eb="2">
      <t>ケイジョウ</t>
    </rPh>
    <phoneticPr fontId="10"/>
  </si>
  <si>
    <t>車両判定ID</t>
    <rPh sb="0" eb="2">
      <t>シャリョウ</t>
    </rPh>
    <rPh sb="2" eb="4">
      <t>ハンテイ</t>
    </rPh>
    <phoneticPr fontId="10"/>
  </si>
  <si>
    <t>車両判定組合わせ</t>
    <rPh sb="0" eb="2">
      <t>シャリョウ</t>
    </rPh>
    <rPh sb="2" eb="4">
      <t>ハンテイ</t>
    </rPh>
    <rPh sb="4" eb="6">
      <t>クミア</t>
    </rPh>
    <phoneticPr fontId="10"/>
  </si>
  <si>
    <t>小型車</t>
    <rPh sb="0" eb="2">
      <t>コガタ</t>
    </rPh>
    <rPh sb="2" eb="3">
      <t>シャ</t>
    </rPh>
    <phoneticPr fontId="10"/>
  </si>
  <si>
    <t>トレーラー</t>
    <phoneticPr fontId="10"/>
  </si>
  <si>
    <t>大型車</t>
    <rPh sb="0" eb="3">
      <t>オオガタシャ</t>
    </rPh>
    <phoneticPr fontId="10"/>
  </si>
  <si>
    <t>中型車</t>
    <rPh sb="0" eb="2">
      <t>チュウガタ</t>
    </rPh>
    <rPh sb="2" eb="3">
      <t>シャ</t>
    </rPh>
    <phoneticPr fontId="10"/>
  </si>
  <si>
    <t>地域 コード</t>
    <rPh sb="0" eb="2">
      <t>チイキ</t>
    </rPh>
    <phoneticPr fontId="10"/>
  </si>
  <si>
    <t>車種 コード</t>
    <rPh sb="0" eb="2">
      <t>シャシュ</t>
    </rPh>
    <phoneticPr fontId="10"/>
  </si>
  <si>
    <t>地域×車種コード</t>
    <rPh sb="0" eb="2">
      <t>チイキ</t>
    </rPh>
    <rPh sb="3" eb="5">
      <t>シャシュ</t>
    </rPh>
    <phoneticPr fontId="10"/>
  </si>
  <si>
    <t>運賃選択コード</t>
    <rPh sb="0" eb="2">
      <t>ウンチン</t>
    </rPh>
    <rPh sb="2" eb="4">
      <t>センタク</t>
    </rPh>
    <phoneticPr fontId="10"/>
  </si>
  <si>
    <t>プルダウンリスト</t>
    <phoneticPr fontId="10"/>
  </si>
  <si>
    <t>形状選択</t>
    <rPh sb="0" eb="2">
      <t>ケイジョウ</t>
    </rPh>
    <rPh sb="2" eb="4">
      <t>センタク</t>
    </rPh>
    <phoneticPr fontId="10"/>
  </si>
  <si>
    <t>合せコード</t>
    <rPh sb="0" eb="1">
      <t>アワ</t>
    </rPh>
    <phoneticPr fontId="10"/>
  </si>
  <si>
    <t>基準運賃</t>
    <rPh sb="0" eb="2">
      <t>キジュン</t>
    </rPh>
    <rPh sb="2" eb="4">
      <t>ウンチン</t>
    </rPh>
    <phoneticPr fontId="10"/>
  </si>
  <si>
    <t>地域</t>
    <rPh sb="0" eb="2">
      <t>チイキ</t>
    </rPh>
    <phoneticPr fontId="10"/>
  </si>
  <si>
    <t>車種</t>
    <rPh sb="0" eb="2">
      <t>シャシュ</t>
    </rPh>
    <phoneticPr fontId="10"/>
  </si>
  <si>
    <t>距離帯</t>
    <rPh sb="0" eb="2">
      <t>キョリ</t>
    </rPh>
    <rPh sb="2" eb="3">
      <t>タイ</t>
    </rPh>
    <phoneticPr fontId="10"/>
  </si>
  <si>
    <t>5km</t>
    <phoneticPr fontId="10"/>
  </si>
  <si>
    <t>時間制運賃テーブル</t>
    <rPh sb="0" eb="2">
      <t>ジカン</t>
    </rPh>
    <rPh sb="2" eb="3">
      <t>セイ</t>
    </rPh>
    <rPh sb="3" eb="5">
      <t>ウンチン</t>
    </rPh>
    <phoneticPr fontId="10"/>
  </si>
  <si>
    <t>8時間/4時間</t>
    <rPh sb="1" eb="3">
      <t>ジカン</t>
    </rPh>
    <rPh sb="5" eb="7">
      <t>ジカン</t>
    </rPh>
    <phoneticPr fontId="10"/>
  </si>
  <si>
    <t>運輸支局</t>
    <rPh sb="0" eb="2">
      <t>ウンユ</t>
    </rPh>
    <rPh sb="2" eb="4">
      <t>シキョク</t>
    </rPh>
    <phoneticPr fontId="10"/>
  </si>
  <si>
    <t>地域コード</t>
    <rPh sb="0" eb="2">
      <t>チイキ</t>
    </rPh>
    <phoneticPr fontId="10"/>
  </si>
  <si>
    <t>北海道</t>
    <rPh sb="0" eb="3">
      <t>ホッカイドウ</t>
    </rPh>
    <phoneticPr fontId="10"/>
  </si>
  <si>
    <t>北海道運輸局</t>
    <rPh sb="0" eb="3">
      <t>ホッカイドウ</t>
    </rPh>
    <rPh sb="3" eb="5">
      <t>ウンユ</t>
    </rPh>
    <rPh sb="5" eb="6">
      <t>キョク</t>
    </rPh>
    <phoneticPr fontId="10"/>
  </si>
  <si>
    <t>東北運輸局</t>
    <rPh sb="0" eb="2">
      <t>トウホク</t>
    </rPh>
    <rPh sb="2" eb="4">
      <t>ウンユ</t>
    </rPh>
    <rPh sb="4" eb="5">
      <t>キョク</t>
    </rPh>
    <phoneticPr fontId="10"/>
  </si>
  <si>
    <t>関東運輸局</t>
    <rPh sb="0" eb="2">
      <t>カントウ</t>
    </rPh>
    <rPh sb="2" eb="4">
      <t>ウンユ</t>
    </rPh>
    <rPh sb="4" eb="5">
      <t>キョク</t>
    </rPh>
    <phoneticPr fontId="10"/>
  </si>
  <si>
    <t>北陸信越運輸局</t>
    <rPh sb="0" eb="2">
      <t>ホクリク</t>
    </rPh>
    <rPh sb="2" eb="4">
      <t>シンエツ</t>
    </rPh>
    <rPh sb="4" eb="6">
      <t>ウンユ</t>
    </rPh>
    <rPh sb="6" eb="7">
      <t>キョク</t>
    </rPh>
    <phoneticPr fontId="10"/>
  </si>
  <si>
    <t>中部運輸局</t>
    <rPh sb="0" eb="2">
      <t>チュウブ</t>
    </rPh>
    <rPh sb="2" eb="4">
      <t>ウンユ</t>
    </rPh>
    <rPh sb="4" eb="5">
      <t>キョク</t>
    </rPh>
    <phoneticPr fontId="10"/>
  </si>
  <si>
    <t>近畿運輸局</t>
    <rPh sb="0" eb="2">
      <t>キンキ</t>
    </rPh>
    <rPh sb="2" eb="4">
      <t>ウンユ</t>
    </rPh>
    <rPh sb="4" eb="5">
      <t>キョク</t>
    </rPh>
    <phoneticPr fontId="10"/>
  </si>
  <si>
    <t>中国運輸局</t>
    <rPh sb="0" eb="2">
      <t>チュウゴク</t>
    </rPh>
    <rPh sb="2" eb="4">
      <t>ウンユ</t>
    </rPh>
    <rPh sb="4" eb="5">
      <t>キョク</t>
    </rPh>
    <phoneticPr fontId="10"/>
  </si>
  <si>
    <t>四国運輸局</t>
    <rPh sb="0" eb="2">
      <t>シコク</t>
    </rPh>
    <rPh sb="2" eb="4">
      <t>ウンユ</t>
    </rPh>
    <rPh sb="4" eb="5">
      <t>キョク</t>
    </rPh>
    <phoneticPr fontId="10"/>
  </si>
  <si>
    <t>九州運輸局</t>
    <rPh sb="0" eb="2">
      <t>キュウシュウ</t>
    </rPh>
    <rPh sb="2" eb="4">
      <t>ウンユ</t>
    </rPh>
    <rPh sb="4" eb="5">
      <t>キョク</t>
    </rPh>
    <phoneticPr fontId="10"/>
  </si>
  <si>
    <t>沖縄総合事務局</t>
    <rPh sb="0" eb="2">
      <t>オキナワ</t>
    </rPh>
    <rPh sb="2" eb="4">
      <t>ソウゴウ</t>
    </rPh>
    <rPh sb="4" eb="7">
      <t>ジムキョク</t>
    </rPh>
    <phoneticPr fontId="10"/>
  </si>
  <si>
    <t>出発地</t>
    <rPh sb="0" eb="3">
      <t>シュッパツチ</t>
    </rPh>
    <phoneticPr fontId="1"/>
  </si>
  <si>
    <t>大分</t>
    <rPh sb="0" eb="2">
      <t>オオイタ</t>
    </rPh>
    <phoneticPr fontId="1"/>
  </si>
  <si>
    <t>場所</t>
    <rPh sb="0" eb="2">
      <t>バショ</t>
    </rPh>
    <phoneticPr fontId="1"/>
  </si>
  <si>
    <t>福岡</t>
    <rPh sb="0" eb="2">
      <t>フクオカ</t>
    </rPh>
    <phoneticPr fontId="1"/>
  </si>
  <si>
    <t>北九州</t>
    <rPh sb="0" eb="3">
      <t>キタキュウシュウ</t>
    </rPh>
    <phoneticPr fontId="1"/>
  </si>
  <si>
    <t>鹿児島</t>
    <rPh sb="0" eb="3">
      <t>カゴシマ</t>
    </rPh>
    <phoneticPr fontId="1"/>
  </si>
  <si>
    <t>広島</t>
    <rPh sb="0" eb="2">
      <t>ヒロシマ</t>
    </rPh>
    <phoneticPr fontId="1"/>
  </si>
  <si>
    <t>神戸</t>
    <rPh sb="0" eb="2">
      <t>コウベ</t>
    </rPh>
    <phoneticPr fontId="1"/>
  </si>
  <si>
    <t>大阪</t>
    <rPh sb="0" eb="2">
      <t>オオサカ</t>
    </rPh>
    <phoneticPr fontId="1"/>
  </si>
  <si>
    <t>島根</t>
    <rPh sb="0" eb="2">
      <t>シマネ</t>
    </rPh>
    <phoneticPr fontId="1"/>
  </si>
  <si>
    <t>石川</t>
    <rPh sb="0" eb="2">
      <t>イシカワ</t>
    </rPh>
    <phoneticPr fontId="1"/>
  </si>
  <si>
    <t>新潟</t>
    <rPh sb="0" eb="2">
      <t>ニイガタ</t>
    </rPh>
    <phoneticPr fontId="1"/>
  </si>
  <si>
    <t>名古屋</t>
    <rPh sb="0" eb="3">
      <t>ナゴヤ</t>
    </rPh>
    <phoneticPr fontId="1"/>
  </si>
  <si>
    <t>静岡</t>
    <rPh sb="0" eb="2">
      <t>シズオカ</t>
    </rPh>
    <phoneticPr fontId="1"/>
  </si>
  <si>
    <t>横浜</t>
    <rPh sb="0" eb="2">
      <t>ヨコハマ</t>
    </rPh>
    <phoneticPr fontId="1"/>
  </si>
  <si>
    <t>豊洲</t>
    <rPh sb="0" eb="2">
      <t>トヨス</t>
    </rPh>
    <phoneticPr fontId="1"/>
  </si>
  <si>
    <t>埼玉</t>
    <rPh sb="0" eb="2">
      <t>サイタマ</t>
    </rPh>
    <phoneticPr fontId="1"/>
  </si>
  <si>
    <t>福島</t>
    <rPh sb="0" eb="2">
      <t>フクシマ</t>
    </rPh>
    <phoneticPr fontId="1"/>
  </si>
  <si>
    <t>仙台</t>
    <rPh sb="0" eb="2">
      <t>センダイ</t>
    </rPh>
    <phoneticPr fontId="1"/>
  </si>
  <si>
    <t>秋田</t>
    <rPh sb="0" eb="2">
      <t>アキタ</t>
    </rPh>
    <phoneticPr fontId="1"/>
  </si>
  <si>
    <t>青森</t>
    <rPh sb="0" eb="2">
      <t>アオモリ</t>
    </rPh>
    <phoneticPr fontId="1"/>
  </si>
  <si>
    <t>※市町村は市役所を基準としています。</t>
    <rPh sb="1" eb="4">
      <t>シチョウソン</t>
    </rPh>
    <rPh sb="5" eb="8">
      <t>シヤクショ</t>
    </rPh>
    <rPh sb="9" eb="11">
      <t>キジュン</t>
    </rPh>
    <phoneticPr fontId="1"/>
  </si>
  <si>
    <t>距離</t>
    <rPh sb="0" eb="2">
      <t>キョリ</t>
    </rPh>
    <phoneticPr fontId="1"/>
  </si>
  <si>
    <t>金沢</t>
    <rPh sb="0" eb="2">
      <t>カナザワ</t>
    </rPh>
    <phoneticPr fontId="1"/>
  </si>
  <si>
    <t>大阪南港</t>
    <rPh sb="0" eb="2">
      <t>オオサカ</t>
    </rPh>
    <rPh sb="2" eb="4">
      <t>ミナミコウ</t>
    </rPh>
    <phoneticPr fontId="1"/>
  </si>
  <si>
    <t>荷役作業</t>
    <rPh sb="0" eb="2">
      <t>ニヤク</t>
    </rPh>
    <rPh sb="2" eb="4">
      <t>サギョウ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</si>
  <si>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</si>
  <si>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</si>
  <si>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荷役時間</t>
    <rPh sb="0" eb="2">
      <t>ニヤク</t>
    </rPh>
    <rPh sb="2" eb="4">
      <t>ジカン</t>
    </rPh>
    <phoneticPr fontId="1"/>
  </si>
  <si>
    <t>請求金額</t>
    <rPh sb="0" eb="2">
      <t>セイキュウ</t>
    </rPh>
    <rPh sb="2" eb="4">
      <t>キンガク</t>
    </rPh>
    <phoneticPr fontId="1"/>
  </si>
  <si>
    <t>待機時間</t>
    <rPh sb="0" eb="2">
      <t>タイキ</t>
    </rPh>
    <rPh sb="2" eb="4">
      <t>ジカン</t>
    </rPh>
    <phoneticPr fontId="1"/>
  </si>
  <si>
    <t>単価（円/1H）</t>
    <rPh sb="0" eb="2">
      <t>タンカ</t>
    </rPh>
    <rPh sb="3" eb="4">
      <t>エン</t>
    </rPh>
    <phoneticPr fontId="1"/>
  </si>
  <si>
    <t>単価（円/30M）</t>
    <rPh sb="0" eb="2">
      <t>タンカ</t>
    </rPh>
    <rPh sb="3" eb="4">
      <t>エン</t>
    </rPh>
    <phoneticPr fontId="1"/>
  </si>
  <si>
    <t>例</t>
    <rPh sb="0" eb="1">
      <t>レイ</t>
    </rPh>
    <phoneticPr fontId="1"/>
  </si>
  <si>
    <t>ウイング　あ１１１１</t>
    <phoneticPr fontId="1"/>
  </si>
  <si>
    <t>※入力可能範囲</t>
    <rPh sb="1" eb="3">
      <t>ニュウリョク</t>
    </rPh>
    <rPh sb="3" eb="5">
      <t>カノウ</t>
    </rPh>
    <rPh sb="5" eb="7">
      <t>ハンイ</t>
    </rPh>
    <phoneticPr fontId="1"/>
  </si>
  <si>
    <t>大分県から各都道府県庁への目安距離・時間</t>
    <rPh sb="0" eb="3">
      <t>オオイタケン</t>
    </rPh>
    <rPh sb="5" eb="6">
      <t>カク</t>
    </rPh>
    <rPh sb="6" eb="10">
      <t>トドウフケン</t>
    </rPh>
    <rPh sb="10" eb="11">
      <t>チョウ</t>
    </rPh>
    <rPh sb="13" eb="15">
      <t>メヤス</t>
    </rPh>
    <rPh sb="15" eb="17">
      <t>キョリ</t>
    </rPh>
    <rPh sb="18" eb="20">
      <t>ジカン</t>
    </rPh>
    <phoneticPr fontId="1"/>
  </si>
  <si>
    <t>大分市から各主要市町村への目安距離</t>
    <rPh sb="0" eb="2">
      <t>オオイタ</t>
    </rPh>
    <rPh sb="2" eb="3">
      <t>シ</t>
    </rPh>
    <rPh sb="5" eb="6">
      <t>カク</t>
    </rPh>
    <rPh sb="6" eb="8">
      <t>シュヨウ</t>
    </rPh>
    <rPh sb="8" eb="11">
      <t>シチョウソン</t>
    </rPh>
    <rPh sb="11" eb="12">
      <t>ケンチョウ</t>
    </rPh>
    <rPh sb="13" eb="15">
      <t>メヤス</t>
    </rPh>
    <rPh sb="15" eb="17">
      <t>キョリ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</si>
</sst>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"/>
    <numFmt numFmtId="177" formatCode="0\ &quot;時&quot;&quot;間&quot;\ &quot;基&quot;&quot;本&quot;&quot;料&quot;&quot;金&quot;"/>
    <numFmt numFmtId="178" formatCode="#,##0&quot;km&quot;"/>
    <numFmt numFmtId="179" formatCode="0.00&quot;時間&quot;"/>
    <numFmt numFmtId="180" formatCode="0.00&quot;トン&quot;"/>
    <numFmt numFmtId="181" formatCode="#,##0&quot;円&quot;"/>
    <numFmt numFmtId="182" formatCode="\+#,##0;[Red]\▲#,##0"/>
    <numFmt numFmtId="183" formatCode="\+#,##0%;[Red]\▲#,##0%"/>
    <numFmt numFmtId="184" formatCode="h:mm;@"/>
    <numFmt numFmtId="185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7" borderId="1" xfId="0" applyFill="1" applyBorder="1">
      <alignment vertical="center"/>
    </xf>
    <xf numFmtId="0" fontId="2" fillId="0" borderId="16" xfId="1" applyFont="1" applyBorder="1" applyProtection="1">
      <alignment vertical="center"/>
      <protection hidden="1"/>
    </xf>
    <xf numFmtId="0" fontId="8" fillId="0" borderId="16" xfId="1" applyFont="1" applyBorder="1" applyProtection="1">
      <alignment vertical="center"/>
      <protection hidden="1"/>
    </xf>
    <xf numFmtId="0" fontId="2" fillId="0" borderId="16" xfId="1" applyFont="1" applyBorder="1" applyAlignment="1" applyProtection="1">
      <alignment horizontal="center" vertical="center"/>
      <protection hidden="1"/>
    </xf>
    <xf numFmtId="0" fontId="2" fillId="0" borderId="0" xfId="1" applyFont="1" applyProtection="1">
      <alignment vertical="center"/>
      <protection hidden="1"/>
    </xf>
    <xf numFmtId="0" fontId="2" fillId="0" borderId="21" xfId="1" applyFont="1" applyBorder="1" applyProtection="1">
      <alignment vertical="center"/>
      <protection hidden="1"/>
    </xf>
    <xf numFmtId="0" fontId="2" fillId="4" borderId="1" xfId="1" applyFont="1" applyFill="1" applyBorder="1" applyAlignment="1" applyProtection="1">
      <alignment horizontal="center" vertical="center"/>
      <protection locked="0" hidden="1"/>
    </xf>
    <xf numFmtId="0" fontId="2" fillId="4" borderId="4" xfId="1" applyFont="1" applyFill="1" applyBorder="1" applyProtection="1">
      <alignment vertical="center"/>
      <protection hidden="1"/>
    </xf>
    <xf numFmtId="0" fontId="4" fillId="4" borderId="1" xfId="1" applyFont="1" applyFill="1" applyBorder="1" applyAlignment="1" applyProtection="1">
      <alignment horizontal="center" vertical="center"/>
      <protection locked="0" hidden="1"/>
    </xf>
    <xf numFmtId="180" fontId="2" fillId="4" borderId="1" xfId="1" applyNumberFormat="1" applyFont="1" applyFill="1" applyBorder="1" applyAlignment="1" applyProtection="1">
      <alignment horizontal="right" vertical="center"/>
      <protection locked="0" hidden="1"/>
    </xf>
    <xf numFmtId="180" fontId="2" fillId="4" borderId="6" xfId="1" applyNumberFormat="1" applyFont="1" applyFill="1" applyBorder="1" applyAlignment="1" applyProtection="1">
      <alignment horizontal="right" vertical="center"/>
      <protection locked="0" hidden="1"/>
    </xf>
    <xf numFmtId="0" fontId="2" fillId="0" borderId="2" xfId="1" applyFont="1" applyBorder="1" applyProtection="1">
      <alignment vertical="center"/>
      <protection hidden="1"/>
    </xf>
    <xf numFmtId="2" fontId="2" fillId="0" borderId="3" xfId="1" applyNumberFormat="1" applyFont="1" applyBorder="1" applyAlignment="1" applyProtection="1">
      <alignment horizontal="center" vertical="center"/>
      <protection locked="0" hidden="1"/>
    </xf>
    <xf numFmtId="2" fontId="2" fillId="0" borderId="6" xfId="1" applyNumberFormat="1" applyFont="1" applyBorder="1" applyAlignment="1" applyProtection="1">
      <alignment horizontal="center" vertical="center"/>
      <protection locked="0" hidden="1"/>
    </xf>
    <xf numFmtId="0" fontId="2" fillId="2" borderId="7" xfId="1" applyFont="1" applyFill="1" applyBorder="1" applyProtection="1">
      <alignment vertical="center"/>
      <protection hidden="1"/>
    </xf>
    <xf numFmtId="178" fontId="2" fillId="2" borderId="8" xfId="2" applyNumberFormat="1" applyFont="1" applyFill="1" applyBorder="1" applyAlignment="1" applyProtection="1">
      <alignment horizontal="right" vertical="center"/>
      <protection locked="0" hidden="1"/>
    </xf>
    <xf numFmtId="0" fontId="2" fillId="3" borderId="2" xfId="1" applyFont="1" applyFill="1" applyBorder="1" applyProtection="1">
      <alignment vertical="center"/>
      <protection hidden="1"/>
    </xf>
    <xf numFmtId="0" fontId="2" fillId="3" borderId="19" xfId="1" applyFont="1" applyFill="1" applyBorder="1" applyProtection="1">
      <alignment vertical="center"/>
      <protection hidden="1"/>
    </xf>
    <xf numFmtId="38" fontId="2" fillId="3" borderId="3" xfId="2" applyFont="1" applyFill="1" applyBorder="1" applyAlignment="1" applyProtection="1">
      <alignment horizontal="right" vertical="center"/>
      <protection locked="0" hidden="1"/>
    </xf>
    <xf numFmtId="179" fontId="2" fillId="3" borderId="1" xfId="1" applyNumberFormat="1" applyFont="1" applyFill="1" applyBorder="1" applyAlignment="1" applyProtection="1">
      <alignment horizontal="right" vertical="center"/>
      <protection locked="0" hidden="1"/>
    </xf>
    <xf numFmtId="178" fontId="2" fillId="3" borderId="1" xfId="1" applyNumberFormat="1" applyFont="1" applyFill="1" applyBorder="1" applyAlignment="1" applyProtection="1">
      <alignment horizontal="right" vertical="center"/>
      <protection locked="0" hidden="1"/>
    </xf>
    <xf numFmtId="178" fontId="2" fillId="3" borderId="6" xfId="1" applyNumberFormat="1" applyFont="1" applyFill="1" applyBorder="1" applyAlignment="1" applyProtection="1">
      <alignment horizontal="right" vertical="center"/>
      <protection locked="0" hidden="1"/>
    </xf>
    <xf numFmtId="0" fontId="6" fillId="5" borderId="7" xfId="1" applyFont="1" applyFill="1" applyBorder="1" applyProtection="1">
      <alignment vertical="center"/>
      <protection hidden="1"/>
    </xf>
    <xf numFmtId="0" fontId="2" fillId="5" borderId="20" xfId="1" applyFont="1" applyFill="1" applyBorder="1" applyProtection="1">
      <alignment vertical="center"/>
      <protection hidden="1"/>
    </xf>
    <xf numFmtId="181" fontId="2" fillId="5" borderId="8" xfId="2" applyNumberFormat="1" applyFont="1" applyFill="1" applyBorder="1" applyAlignment="1" applyProtection="1">
      <alignment horizontal="right" vertical="center"/>
      <protection locked="0" hidden="1"/>
    </xf>
    <xf numFmtId="38" fontId="2" fillId="0" borderId="0" xfId="2" applyFont="1" applyFill="1" applyBorder="1" applyAlignment="1" applyProtection="1">
      <alignment horizontal="right" vertical="center"/>
      <protection hidden="1"/>
    </xf>
    <xf numFmtId="0" fontId="8" fillId="0" borderId="0" xfId="1" applyFont="1" applyProtection="1">
      <alignment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7" fillId="4" borderId="3" xfId="1" applyFont="1" applyFill="1" applyBorder="1" applyAlignment="1" applyProtection="1">
      <alignment horizontal="center" vertical="center"/>
      <protection hidden="1"/>
    </xf>
    <xf numFmtId="0" fontId="2" fillId="4" borderId="6" xfId="1" applyFont="1" applyFill="1" applyBorder="1" applyAlignment="1" applyProtection="1">
      <alignment horizontal="center" vertical="center"/>
      <protection hidden="1"/>
    </xf>
    <xf numFmtId="38" fontId="2" fillId="2" borderId="3" xfId="1" applyNumberFormat="1" applyFont="1" applyFill="1" applyBorder="1" applyAlignment="1" applyProtection="1">
      <alignment horizontal="right" vertical="center"/>
      <protection hidden="1"/>
    </xf>
    <xf numFmtId="38" fontId="2" fillId="2" borderId="1" xfId="1" applyNumberFormat="1" applyFont="1" applyFill="1" applyBorder="1" applyAlignment="1" applyProtection="1">
      <alignment horizontal="right" vertical="center"/>
      <protection hidden="1"/>
    </xf>
    <xf numFmtId="38" fontId="2" fillId="2" borderId="6" xfId="1" applyNumberFormat="1" applyFont="1" applyFill="1" applyBorder="1" applyAlignment="1" applyProtection="1">
      <alignment horizontal="right" vertical="center"/>
      <protection hidden="1"/>
    </xf>
    <xf numFmtId="38" fontId="2" fillId="0" borderId="0" xfId="1" applyNumberFormat="1" applyFont="1" applyProtection="1">
      <alignment vertical="center"/>
      <protection hidden="1"/>
    </xf>
    <xf numFmtId="38" fontId="2" fillId="3" borderId="3" xfId="1" applyNumberFormat="1" applyFont="1" applyFill="1" applyBorder="1" applyAlignment="1" applyProtection="1">
      <alignment horizontal="right" vertical="center"/>
      <protection hidden="1"/>
    </xf>
    <xf numFmtId="38" fontId="2" fillId="3" borderId="1" xfId="1" applyNumberFormat="1" applyFont="1" applyFill="1" applyBorder="1" applyAlignment="1" applyProtection="1">
      <alignment horizontal="right" vertical="center"/>
      <protection hidden="1"/>
    </xf>
    <xf numFmtId="38" fontId="2" fillId="3" borderId="6" xfId="1" applyNumberFormat="1" applyFont="1" applyFill="1" applyBorder="1" applyAlignment="1" applyProtection="1">
      <alignment horizontal="right" vertical="center"/>
      <protection hidden="1"/>
    </xf>
    <xf numFmtId="38" fontId="2" fillId="3" borderId="11" xfId="1" applyNumberFormat="1" applyFont="1" applyFill="1" applyBorder="1" applyAlignment="1" applyProtection="1">
      <alignment horizontal="right" vertical="center"/>
      <protection hidden="1"/>
    </xf>
    <xf numFmtId="38" fontId="2" fillId="0" borderId="0" xfId="1" applyNumberFormat="1" applyFont="1" applyAlignment="1" applyProtection="1">
      <alignment horizontal="right" vertical="center"/>
      <protection hidden="1"/>
    </xf>
    <xf numFmtId="182" fontId="2" fillId="5" borderId="3" xfId="2" applyNumberFormat="1" applyFont="1" applyFill="1" applyBorder="1" applyAlignment="1" applyProtection="1">
      <alignment horizontal="right" vertical="center"/>
      <protection hidden="1"/>
    </xf>
    <xf numFmtId="182" fontId="2" fillId="0" borderId="21" xfId="1" applyNumberFormat="1" applyFont="1" applyBorder="1" applyProtection="1">
      <alignment vertical="center"/>
      <protection hidden="1"/>
    </xf>
    <xf numFmtId="182" fontId="2" fillId="0" borderId="0" xfId="1" applyNumberFormat="1" applyFont="1" applyProtection="1">
      <alignment vertical="center"/>
      <protection hidden="1"/>
    </xf>
    <xf numFmtId="183" fontId="2" fillId="5" borderId="23" xfId="3" applyNumberFormat="1" applyFont="1" applyFill="1" applyBorder="1" applyAlignment="1" applyProtection="1">
      <alignment horizontal="right" vertical="center"/>
      <protection hidden="1"/>
    </xf>
    <xf numFmtId="183" fontId="2" fillId="0" borderId="21" xfId="1" applyNumberFormat="1" applyFont="1" applyBorder="1" applyProtection="1">
      <alignment vertical="center"/>
      <protection hidden="1"/>
    </xf>
    <xf numFmtId="183" fontId="2" fillId="0" borderId="0" xfId="1" applyNumberFormat="1" applyFont="1" applyProtection="1">
      <alignment vertical="center"/>
      <protection hidden="1"/>
    </xf>
    <xf numFmtId="182" fontId="2" fillId="6" borderId="1" xfId="2" applyNumberFormat="1" applyFont="1" applyFill="1" applyBorder="1" applyAlignment="1" applyProtection="1">
      <alignment horizontal="right" vertical="center"/>
      <protection hidden="1"/>
    </xf>
    <xf numFmtId="183" fontId="2" fillId="6" borderId="6" xfId="3" applyNumberFormat="1" applyFont="1" applyFill="1" applyBorder="1" applyAlignment="1" applyProtection="1">
      <alignment horizontal="righ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38" fontId="2" fillId="0" borderId="0" xfId="2" applyFont="1" applyFill="1" applyProtection="1">
      <alignment vertical="center"/>
      <protection hidden="1"/>
    </xf>
    <xf numFmtId="38" fontId="2" fillId="0" borderId="0" xfId="2" applyFont="1" applyFill="1" applyAlignment="1" applyProtection="1">
      <alignment horizontal="center" vertical="center"/>
      <protection hidden="1"/>
    </xf>
    <xf numFmtId="38" fontId="2" fillId="0" borderId="0" xfId="2" applyFont="1" applyFill="1" applyAlignment="1" applyProtection="1">
      <alignment horizontal="right" vertical="center"/>
      <protection hidden="1"/>
    </xf>
    <xf numFmtId="0" fontId="2" fillId="0" borderId="0" xfId="1" applyFont="1" applyAlignment="1" applyProtection="1">
      <alignment horizontal="right" vertical="center"/>
      <protection hidden="1"/>
    </xf>
    <xf numFmtId="38" fontId="2" fillId="0" borderId="0" xfId="1" applyNumberFormat="1" applyFont="1" applyAlignment="1" applyProtection="1">
      <alignment horizontal="center" vertical="center"/>
      <protection hidden="1"/>
    </xf>
    <xf numFmtId="38" fontId="4" fillId="0" borderId="0" xfId="2" applyFont="1" applyFill="1" applyAlignment="1" applyProtection="1">
      <alignment horizontal="center" vertical="center"/>
      <protection hidden="1"/>
    </xf>
    <xf numFmtId="176" fontId="4" fillId="0" borderId="0" xfId="1" applyNumberFormat="1" applyFont="1" applyAlignment="1" applyProtection="1">
      <alignment horizontal="left" vertical="center"/>
      <protection hidden="1"/>
    </xf>
    <xf numFmtId="38" fontId="4" fillId="0" borderId="0" xfId="2" applyFont="1" applyFill="1" applyProtection="1">
      <alignment vertical="center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horizontal="justify" vertical="center" wrapText="1"/>
      <protection hidden="1"/>
    </xf>
    <xf numFmtId="3" fontId="5" fillId="0" borderId="0" xfId="1" applyNumberFormat="1" applyFont="1" applyAlignment="1" applyProtection="1">
      <alignment horizontal="center" vertical="center" wrapText="1"/>
      <protection hidden="1"/>
    </xf>
    <xf numFmtId="0" fontId="2" fillId="0" borderId="0" xfId="1" quotePrefix="1" applyFont="1" applyAlignment="1" applyProtection="1">
      <alignment horizontal="center" vertical="center"/>
      <protection hidden="1"/>
    </xf>
    <xf numFmtId="3" fontId="5" fillId="0" borderId="0" xfId="1" applyNumberFormat="1" applyFont="1" applyAlignment="1" applyProtection="1">
      <alignment horizontal="right" vertical="center" wrapText="1"/>
      <protection hidden="1"/>
    </xf>
    <xf numFmtId="0" fontId="5" fillId="0" borderId="0" xfId="1" applyFont="1" applyAlignment="1" applyProtection="1">
      <alignment horizontal="left" vertical="center" wrapText="1" indent="2"/>
      <protection hidden="1"/>
    </xf>
    <xf numFmtId="0" fontId="6" fillId="0" borderId="0" xfId="1" applyFont="1" applyAlignment="1" applyProtection="1">
      <alignment vertical="top" wrapText="1"/>
      <protection hidden="1"/>
    </xf>
    <xf numFmtId="0" fontId="5" fillId="0" borderId="0" xfId="1" applyFont="1" applyAlignment="1" applyProtection="1">
      <alignment horizontal="left" vertical="center" wrapText="1" indent="1"/>
      <protection hidden="1"/>
    </xf>
    <xf numFmtId="0" fontId="5" fillId="0" borderId="0" xfId="1" applyFont="1" applyAlignment="1" applyProtection="1">
      <alignment horizontal="right" vertical="center" wrapText="1"/>
      <protection hidden="1"/>
    </xf>
    <xf numFmtId="0" fontId="0" fillId="0" borderId="1" xfId="0" applyBorder="1" applyAlignment="1">
      <alignment horizontal="center" vertical="center"/>
    </xf>
    <xf numFmtId="0" fontId="2" fillId="0" borderId="0" xfId="1" applyFont="1" applyBorder="1" applyAlignment="1" applyProtection="1">
      <alignment horizontal="center" vertical="center"/>
      <protection hidden="1"/>
    </xf>
    <xf numFmtId="184" fontId="2" fillId="0" borderId="1" xfId="1" applyNumberFormat="1" applyFont="1" applyBorder="1" applyAlignment="1" applyProtection="1">
      <alignment horizontal="center" vertical="center"/>
      <protection hidden="1"/>
    </xf>
    <xf numFmtId="0" fontId="3" fillId="0" borderId="3" xfId="1" applyFont="1" applyBorder="1" applyAlignment="1" applyProtection="1">
      <alignment horizontal="center" vertical="center"/>
      <protection locked="0" hidden="1"/>
    </xf>
    <xf numFmtId="0" fontId="3" fillId="0" borderId="25" xfId="1" applyFont="1" applyBorder="1" applyAlignment="1" applyProtection="1">
      <alignment horizontal="center" vertical="center"/>
      <protection locked="0" hidden="1"/>
    </xf>
    <xf numFmtId="0" fontId="2" fillId="4" borderId="26" xfId="1" applyFont="1" applyFill="1" applyBorder="1" applyAlignment="1" applyProtection="1">
      <alignment horizontal="center" vertical="center"/>
      <protection locked="0" hidden="1"/>
    </xf>
    <xf numFmtId="0" fontId="4" fillId="4" borderId="26" xfId="1" applyFont="1" applyFill="1" applyBorder="1" applyAlignment="1" applyProtection="1">
      <alignment horizontal="center" vertical="center"/>
      <protection locked="0" hidden="1"/>
    </xf>
    <xf numFmtId="180" fontId="2" fillId="4" borderId="26" xfId="1" applyNumberFormat="1" applyFont="1" applyFill="1" applyBorder="1" applyAlignment="1" applyProtection="1">
      <alignment horizontal="right" vertical="center"/>
      <protection locked="0" hidden="1"/>
    </xf>
    <xf numFmtId="180" fontId="2" fillId="4" borderId="27" xfId="1" applyNumberFormat="1" applyFont="1" applyFill="1" applyBorder="1" applyAlignment="1" applyProtection="1">
      <alignment horizontal="right" vertical="center"/>
      <protection locked="0" hidden="1"/>
    </xf>
    <xf numFmtId="2" fontId="2" fillId="0" borderId="25" xfId="1" applyNumberFormat="1" applyFont="1" applyBorder="1" applyAlignment="1" applyProtection="1">
      <alignment horizontal="center" vertical="center"/>
      <protection locked="0" hidden="1"/>
    </xf>
    <xf numFmtId="2" fontId="2" fillId="0" borderId="27" xfId="1" applyNumberFormat="1" applyFont="1" applyBorder="1" applyAlignment="1" applyProtection="1">
      <alignment horizontal="center" vertical="center"/>
      <protection locked="0" hidden="1"/>
    </xf>
    <xf numFmtId="178" fontId="2" fillId="2" borderId="28" xfId="2" applyNumberFormat="1" applyFont="1" applyFill="1" applyBorder="1" applyAlignment="1" applyProtection="1">
      <alignment horizontal="right" vertical="center"/>
      <protection locked="0" hidden="1"/>
    </xf>
    <xf numFmtId="38" fontId="2" fillId="3" borderId="25" xfId="2" applyFont="1" applyFill="1" applyBorder="1" applyAlignment="1" applyProtection="1">
      <alignment horizontal="right" vertical="center"/>
      <protection locked="0" hidden="1"/>
    </xf>
    <xf numFmtId="179" fontId="2" fillId="3" borderId="26" xfId="1" applyNumberFormat="1" applyFont="1" applyFill="1" applyBorder="1" applyAlignment="1" applyProtection="1">
      <alignment horizontal="right" vertical="center"/>
      <protection locked="0" hidden="1"/>
    </xf>
    <xf numFmtId="178" fontId="2" fillId="3" borderId="26" xfId="1" applyNumberFormat="1" applyFont="1" applyFill="1" applyBorder="1" applyAlignment="1" applyProtection="1">
      <alignment horizontal="right" vertical="center"/>
      <protection locked="0" hidden="1"/>
    </xf>
    <xf numFmtId="178" fontId="2" fillId="3" borderId="27" xfId="1" applyNumberFormat="1" applyFont="1" applyFill="1" applyBorder="1" applyAlignment="1" applyProtection="1">
      <alignment horizontal="right" vertical="center"/>
      <protection locked="0" hidden="1"/>
    </xf>
    <xf numFmtId="181" fontId="2" fillId="5" borderId="28" xfId="2" applyNumberFormat="1" applyFont="1" applyFill="1" applyBorder="1" applyAlignment="1" applyProtection="1">
      <alignment horizontal="right" vertical="center"/>
      <protection locked="0" hidden="1"/>
    </xf>
    <xf numFmtId="0" fontId="7" fillId="4" borderId="25" xfId="1" applyFont="1" applyFill="1" applyBorder="1" applyAlignment="1" applyProtection="1">
      <alignment horizontal="center" vertical="center"/>
      <protection hidden="1"/>
    </xf>
    <xf numFmtId="0" fontId="2" fillId="4" borderId="27" xfId="1" applyFont="1" applyFill="1" applyBorder="1" applyAlignment="1" applyProtection="1">
      <alignment horizontal="center" vertical="center"/>
      <protection hidden="1"/>
    </xf>
    <xf numFmtId="38" fontId="2" fillId="2" borderId="25" xfId="1" applyNumberFormat="1" applyFont="1" applyFill="1" applyBorder="1" applyAlignment="1" applyProtection="1">
      <alignment horizontal="right" vertical="center"/>
      <protection hidden="1"/>
    </xf>
    <xf numFmtId="38" fontId="2" fillId="2" borderId="26" xfId="1" applyNumberFormat="1" applyFont="1" applyFill="1" applyBorder="1" applyAlignment="1" applyProtection="1">
      <alignment horizontal="right" vertical="center"/>
      <protection hidden="1"/>
    </xf>
    <xf numFmtId="38" fontId="2" fillId="2" borderId="27" xfId="1" applyNumberFormat="1" applyFont="1" applyFill="1" applyBorder="1" applyAlignment="1" applyProtection="1">
      <alignment horizontal="right" vertical="center"/>
      <protection hidden="1"/>
    </xf>
    <xf numFmtId="0" fontId="2" fillId="0" borderId="0" xfId="1" applyFont="1" applyBorder="1" applyProtection="1">
      <alignment vertical="center"/>
      <protection hidden="1"/>
    </xf>
    <xf numFmtId="38" fontId="2" fillId="3" borderId="25" xfId="1" applyNumberFormat="1" applyFont="1" applyFill="1" applyBorder="1" applyAlignment="1" applyProtection="1">
      <alignment horizontal="right" vertical="center"/>
      <protection hidden="1"/>
    </xf>
    <xf numFmtId="38" fontId="2" fillId="3" borderId="26" xfId="1" applyNumberFormat="1" applyFont="1" applyFill="1" applyBorder="1" applyAlignment="1" applyProtection="1">
      <alignment horizontal="right" vertical="center"/>
      <protection hidden="1"/>
    </xf>
    <xf numFmtId="38" fontId="2" fillId="3" borderId="27" xfId="1" applyNumberFormat="1" applyFont="1" applyFill="1" applyBorder="1" applyAlignment="1" applyProtection="1">
      <alignment horizontal="right" vertical="center"/>
      <protection hidden="1"/>
    </xf>
    <xf numFmtId="38" fontId="2" fillId="3" borderId="29" xfId="1" applyNumberFormat="1" applyFont="1" applyFill="1" applyBorder="1" applyAlignment="1" applyProtection="1">
      <alignment horizontal="right" vertical="center"/>
      <protection hidden="1"/>
    </xf>
    <xf numFmtId="182" fontId="2" fillId="5" borderId="25" xfId="2" applyNumberFormat="1" applyFont="1" applyFill="1" applyBorder="1" applyAlignment="1" applyProtection="1">
      <alignment horizontal="right" vertical="center"/>
      <protection hidden="1"/>
    </xf>
    <xf numFmtId="183" fontId="2" fillId="5" borderId="30" xfId="3" applyNumberFormat="1" applyFont="1" applyFill="1" applyBorder="1" applyAlignment="1" applyProtection="1">
      <alignment horizontal="right" vertical="center"/>
      <protection hidden="1"/>
    </xf>
    <xf numFmtId="182" fontId="2" fillId="6" borderId="26" xfId="2" applyNumberFormat="1" applyFont="1" applyFill="1" applyBorder="1" applyAlignment="1" applyProtection="1">
      <alignment horizontal="right" vertical="center"/>
      <protection hidden="1"/>
    </xf>
    <xf numFmtId="183" fontId="2" fillId="6" borderId="27" xfId="3" applyNumberFormat="1" applyFont="1" applyFill="1" applyBorder="1" applyAlignment="1" applyProtection="1">
      <alignment horizontal="right" vertical="center"/>
      <protection hidden="1"/>
    </xf>
    <xf numFmtId="184" fontId="2" fillId="0" borderId="26" xfId="1" applyNumberFormat="1" applyFont="1" applyBorder="1" applyAlignment="1" applyProtection="1">
      <alignment horizontal="center" vertical="center"/>
      <protection hidden="1"/>
    </xf>
    <xf numFmtId="185" fontId="2" fillId="0" borderId="6" xfId="1" applyNumberFormat="1" applyFont="1" applyBorder="1" applyAlignment="1" applyProtection="1">
      <alignment horizontal="center" vertical="center"/>
      <protection hidden="1"/>
    </xf>
    <xf numFmtId="185" fontId="2" fillId="0" borderId="27" xfId="1" applyNumberFormat="1" applyFont="1" applyBorder="1" applyAlignment="1" applyProtection="1">
      <alignment horizontal="center" vertical="center"/>
      <protection hidden="1"/>
    </xf>
    <xf numFmtId="0" fontId="2" fillId="0" borderId="32" xfId="1" applyFont="1" applyBorder="1" applyProtection="1">
      <alignment vertical="center"/>
      <protection hidden="1"/>
    </xf>
    <xf numFmtId="0" fontId="8" fillId="4" borderId="33" xfId="1" applyFont="1" applyFill="1" applyBorder="1" applyProtection="1">
      <alignment vertical="center"/>
      <protection hidden="1"/>
    </xf>
    <xf numFmtId="0" fontId="8" fillId="4" borderId="34" xfId="1" applyFont="1" applyFill="1" applyBorder="1" applyProtection="1">
      <alignment vertical="center"/>
      <protection hidden="1"/>
    </xf>
    <xf numFmtId="0" fontId="2" fillId="0" borderId="32" xfId="1" applyFont="1" applyBorder="1" applyAlignment="1" applyProtection="1">
      <alignment horizontal="left" vertical="center"/>
      <protection hidden="1"/>
    </xf>
    <xf numFmtId="0" fontId="2" fillId="0" borderId="34" xfId="1" applyFont="1" applyBorder="1" applyAlignment="1" applyProtection="1">
      <alignment horizontal="left" vertical="center"/>
      <protection hidden="1"/>
    </xf>
    <xf numFmtId="0" fontId="8" fillId="2" borderId="20" xfId="1" applyFont="1" applyFill="1" applyBorder="1" applyProtection="1">
      <alignment vertical="center"/>
      <protection hidden="1"/>
    </xf>
    <xf numFmtId="0" fontId="8" fillId="3" borderId="33" xfId="1" applyFont="1" applyFill="1" applyBorder="1" applyAlignment="1" applyProtection="1">
      <alignment horizontal="left" vertical="center"/>
      <protection hidden="1"/>
    </xf>
    <xf numFmtId="0" fontId="6" fillId="3" borderId="33" xfId="1" applyFont="1" applyFill="1" applyBorder="1" applyAlignment="1" applyProtection="1">
      <alignment horizontal="left" vertical="center"/>
      <protection hidden="1"/>
    </xf>
    <xf numFmtId="0" fontId="6" fillId="3" borderId="34" xfId="1" applyFont="1" applyFill="1" applyBorder="1" applyAlignment="1" applyProtection="1">
      <alignment horizontal="left" vertical="center"/>
      <protection hidden="1"/>
    </xf>
    <xf numFmtId="0" fontId="3" fillId="0" borderId="12" xfId="1" applyFont="1" applyBorder="1" applyAlignment="1" applyProtection="1">
      <alignment horizontal="center" vertical="center"/>
      <protection locked="0" hidden="1"/>
    </xf>
    <xf numFmtId="0" fontId="2" fillId="4" borderId="13" xfId="1" applyFont="1" applyFill="1" applyBorder="1" applyAlignment="1" applyProtection="1">
      <alignment horizontal="center" vertical="center"/>
      <protection locked="0" hidden="1"/>
    </xf>
    <xf numFmtId="0" fontId="4" fillId="4" borderId="13" xfId="1" applyFont="1" applyFill="1" applyBorder="1" applyAlignment="1" applyProtection="1">
      <alignment horizontal="center" vertical="center"/>
      <protection locked="0" hidden="1"/>
    </xf>
    <xf numFmtId="180" fontId="2" fillId="4" borderId="13" xfId="1" applyNumberFormat="1" applyFont="1" applyFill="1" applyBorder="1" applyAlignment="1" applyProtection="1">
      <alignment horizontal="right" vertical="center"/>
      <protection locked="0" hidden="1"/>
    </xf>
    <xf numFmtId="180" fontId="2" fillId="4" borderId="14" xfId="1" applyNumberFormat="1" applyFont="1" applyFill="1" applyBorder="1" applyAlignment="1" applyProtection="1">
      <alignment horizontal="right" vertical="center"/>
      <protection locked="0" hidden="1"/>
    </xf>
    <xf numFmtId="2" fontId="2" fillId="0" borderId="12" xfId="1" applyNumberFormat="1" applyFont="1" applyBorder="1" applyAlignment="1" applyProtection="1">
      <alignment horizontal="center" vertical="center"/>
      <protection locked="0" hidden="1"/>
    </xf>
    <xf numFmtId="2" fontId="2" fillId="0" borderId="14" xfId="1" applyNumberFormat="1" applyFont="1" applyBorder="1" applyAlignment="1" applyProtection="1">
      <alignment horizontal="center" vertical="center"/>
      <protection locked="0" hidden="1"/>
    </xf>
    <xf numFmtId="178" fontId="2" fillId="2" borderId="15" xfId="2" applyNumberFormat="1" applyFont="1" applyFill="1" applyBorder="1" applyAlignment="1" applyProtection="1">
      <alignment horizontal="right" vertical="center"/>
      <protection locked="0" hidden="1"/>
    </xf>
    <xf numFmtId="38" fontId="2" fillId="3" borderId="12" xfId="2" applyFont="1" applyFill="1" applyBorder="1" applyAlignment="1" applyProtection="1">
      <alignment horizontal="right" vertical="center"/>
      <protection locked="0" hidden="1"/>
    </xf>
    <xf numFmtId="179" fontId="2" fillId="3" borderId="13" xfId="1" applyNumberFormat="1" applyFont="1" applyFill="1" applyBorder="1" applyAlignment="1" applyProtection="1">
      <alignment horizontal="right" vertical="center"/>
      <protection locked="0" hidden="1"/>
    </xf>
    <xf numFmtId="178" fontId="2" fillId="3" borderId="13" xfId="1" applyNumberFormat="1" applyFont="1" applyFill="1" applyBorder="1" applyAlignment="1" applyProtection="1">
      <alignment horizontal="right" vertical="center"/>
      <protection locked="0" hidden="1"/>
    </xf>
    <xf numFmtId="178" fontId="2" fillId="3" borderId="14" xfId="1" applyNumberFormat="1" applyFont="1" applyFill="1" applyBorder="1" applyAlignment="1" applyProtection="1">
      <alignment horizontal="right" vertical="center"/>
      <protection locked="0" hidden="1"/>
    </xf>
    <xf numFmtId="181" fontId="2" fillId="5" borderId="15" xfId="2" applyNumberFormat="1" applyFont="1" applyFill="1" applyBorder="1" applyAlignment="1" applyProtection="1">
      <alignment horizontal="right" vertical="center"/>
      <protection locked="0" hidden="1"/>
    </xf>
    <xf numFmtId="0" fontId="2" fillId="4" borderId="32" xfId="1" applyFont="1" applyFill="1" applyBorder="1" applyProtection="1">
      <alignment vertical="center"/>
      <protection hidden="1"/>
    </xf>
    <xf numFmtId="0" fontId="2" fillId="4" borderId="34" xfId="1" applyFont="1" applyFill="1" applyBorder="1" applyProtection="1">
      <alignment vertical="center"/>
      <protection hidden="1"/>
    </xf>
    <xf numFmtId="0" fontId="7" fillId="4" borderId="12" xfId="1" applyFont="1" applyFill="1" applyBorder="1" applyAlignment="1" applyProtection="1">
      <alignment horizontal="center" vertical="center"/>
      <protection hidden="1"/>
    </xf>
    <xf numFmtId="0" fontId="2" fillId="4" borderId="14" xfId="1" applyFont="1" applyFill="1" applyBorder="1" applyAlignment="1" applyProtection="1">
      <alignment horizontal="center" vertical="center"/>
      <protection hidden="1"/>
    </xf>
    <xf numFmtId="0" fontId="7" fillId="4" borderId="35" xfId="1" applyFont="1" applyFill="1" applyBorder="1" applyAlignment="1" applyProtection="1">
      <alignment horizontal="center" vertical="center"/>
      <protection hidden="1"/>
    </xf>
    <xf numFmtId="0" fontId="2" fillId="4" borderId="37" xfId="1" applyFont="1" applyFill="1" applyBorder="1" applyAlignment="1" applyProtection="1">
      <alignment horizontal="center" vertical="center"/>
      <protection hidden="1"/>
    </xf>
    <xf numFmtId="0" fontId="2" fillId="2" borderId="32" xfId="1" applyFont="1" applyFill="1" applyBorder="1" applyProtection="1">
      <alignment vertical="center"/>
      <protection hidden="1"/>
    </xf>
    <xf numFmtId="0" fontId="2" fillId="2" borderId="33" xfId="1" applyFont="1" applyFill="1" applyBorder="1" applyAlignment="1" applyProtection="1">
      <alignment horizontal="right" vertical="center"/>
      <protection hidden="1"/>
    </xf>
    <xf numFmtId="0" fontId="2" fillId="2" borderId="34" xfId="1" applyFont="1" applyFill="1" applyBorder="1" applyAlignment="1" applyProtection="1">
      <alignment horizontal="right" vertical="center"/>
      <protection hidden="1"/>
    </xf>
    <xf numFmtId="38" fontId="2" fillId="2" borderId="12" xfId="1" applyNumberFormat="1" applyFont="1" applyFill="1" applyBorder="1" applyAlignment="1" applyProtection="1">
      <alignment horizontal="right" vertical="center"/>
      <protection hidden="1"/>
    </xf>
    <xf numFmtId="38" fontId="2" fillId="2" borderId="13" xfId="1" applyNumberFormat="1" applyFont="1" applyFill="1" applyBorder="1" applyAlignment="1" applyProtection="1">
      <alignment horizontal="right" vertical="center"/>
      <protection hidden="1"/>
    </xf>
    <xf numFmtId="38" fontId="2" fillId="2" borderId="14" xfId="1" applyNumberFormat="1" applyFont="1" applyFill="1" applyBorder="1" applyAlignment="1" applyProtection="1">
      <alignment horizontal="right" vertical="center"/>
      <protection hidden="1"/>
    </xf>
    <xf numFmtId="38" fontId="2" fillId="2" borderId="35" xfId="1" applyNumberFormat="1" applyFont="1" applyFill="1" applyBorder="1" applyAlignment="1" applyProtection="1">
      <alignment horizontal="right" vertical="center"/>
      <protection hidden="1"/>
    </xf>
    <xf numFmtId="38" fontId="2" fillId="2" borderId="36" xfId="1" applyNumberFormat="1" applyFont="1" applyFill="1" applyBorder="1" applyProtection="1">
      <alignment vertical="center"/>
      <protection hidden="1"/>
    </xf>
    <xf numFmtId="38" fontId="2" fillId="2" borderId="37" xfId="1" applyNumberFormat="1" applyFont="1" applyFill="1" applyBorder="1" applyProtection="1">
      <alignment vertical="center"/>
      <protection hidden="1"/>
    </xf>
    <xf numFmtId="177" fontId="2" fillId="3" borderId="32" xfId="1" applyNumberFormat="1" applyFont="1" applyFill="1" applyBorder="1" applyAlignment="1" applyProtection="1">
      <alignment horizontal="right" vertical="center"/>
      <protection hidden="1"/>
    </xf>
    <xf numFmtId="0" fontId="2" fillId="3" borderId="33" xfId="1" applyFont="1" applyFill="1" applyBorder="1" applyAlignment="1" applyProtection="1">
      <alignment horizontal="right" vertical="center"/>
      <protection hidden="1"/>
    </xf>
    <xf numFmtId="0" fontId="2" fillId="3" borderId="34" xfId="1" applyFont="1" applyFill="1" applyBorder="1" applyAlignment="1" applyProtection="1">
      <alignment horizontal="right" vertical="center"/>
      <protection hidden="1"/>
    </xf>
    <xf numFmtId="0" fontId="2" fillId="3" borderId="24" xfId="1" applyFont="1" applyFill="1" applyBorder="1" applyAlignment="1" applyProtection="1">
      <alignment horizontal="right" vertical="center"/>
      <protection hidden="1"/>
    </xf>
    <xf numFmtId="38" fontId="2" fillId="3" borderId="12" xfId="1" applyNumberFormat="1" applyFont="1" applyFill="1" applyBorder="1" applyAlignment="1" applyProtection="1">
      <alignment horizontal="right" vertical="center"/>
      <protection hidden="1"/>
    </xf>
    <xf numFmtId="38" fontId="2" fillId="3" borderId="13" xfId="1" applyNumberFormat="1" applyFont="1" applyFill="1" applyBorder="1" applyAlignment="1" applyProtection="1">
      <alignment horizontal="right" vertical="center"/>
      <protection hidden="1"/>
    </xf>
    <xf numFmtId="38" fontId="2" fillId="3" borderId="14" xfId="1" applyNumberFormat="1" applyFont="1" applyFill="1" applyBorder="1" applyAlignment="1" applyProtection="1">
      <alignment horizontal="right" vertical="center"/>
      <protection hidden="1"/>
    </xf>
    <xf numFmtId="38" fontId="2" fillId="3" borderId="18" xfId="1" applyNumberFormat="1" applyFont="1" applyFill="1" applyBorder="1" applyAlignment="1" applyProtection="1">
      <alignment horizontal="right" vertical="center"/>
      <protection hidden="1"/>
    </xf>
    <xf numFmtId="38" fontId="2" fillId="3" borderId="35" xfId="1" applyNumberFormat="1" applyFont="1" applyFill="1" applyBorder="1" applyAlignment="1" applyProtection="1">
      <alignment horizontal="right" vertical="center"/>
      <protection hidden="1"/>
    </xf>
    <xf numFmtId="38" fontId="2" fillId="3" borderId="36" xfId="1" applyNumberFormat="1" applyFont="1" applyFill="1" applyBorder="1" applyAlignment="1" applyProtection="1">
      <alignment horizontal="right" vertical="center"/>
      <protection hidden="1"/>
    </xf>
    <xf numFmtId="38" fontId="2" fillId="3" borderId="37" xfId="1" applyNumberFormat="1" applyFont="1" applyFill="1" applyBorder="1" applyAlignment="1" applyProtection="1">
      <alignment horizontal="right" vertical="center"/>
      <protection hidden="1"/>
    </xf>
    <xf numFmtId="38" fontId="2" fillId="3" borderId="38" xfId="1" applyNumberFormat="1" applyFont="1" applyFill="1" applyBorder="1" applyAlignment="1" applyProtection="1">
      <alignment horizontal="right" vertical="center"/>
      <protection hidden="1"/>
    </xf>
    <xf numFmtId="182" fontId="2" fillId="5" borderId="32" xfId="1" applyNumberFormat="1" applyFont="1" applyFill="1" applyBorder="1" applyProtection="1">
      <alignment vertical="center"/>
      <protection hidden="1"/>
    </xf>
    <xf numFmtId="183" fontId="2" fillId="5" borderId="0" xfId="1" applyNumberFormat="1" applyFont="1" applyFill="1" applyBorder="1" applyAlignment="1" applyProtection="1">
      <alignment horizontal="right" vertical="center"/>
      <protection hidden="1"/>
    </xf>
    <xf numFmtId="182" fontId="2" fillId="6" borderId="39" xfId="1" applyNumberFormat="1" applyFont="1" applyFill="1" applyBorder="1" applyProtection="1">
      <alignment vertical="center"/>
      <protection hidden="1"/>
    </xf>
    <xf numFmtId="183" fontId="2" fillId="6" borderId="40" xfId="1" applyNumberFormat="1" applyFont="1" applyFill="1" applyBorder="1" applyAlignment="1" applyProtection="1">
      <alignment horizontal="right" vertical="center"/>
      <protection hidden="1"/>
    </xf>
    <xf numFmtId="182" fontId="2" fillId="5" borderId="12" xfId="2" applyNumberFormat="1" applyFont="1" applyFill="1" applyBorder="1" applyAlignment="1" applyProtection="1">
      <alignment horizontal="right" vertical="center"/>
      <protection hidden="1"/>
    </xf>
    <xf numFmtId="183" fontId="2" fillId="5" borderId="22" xfId="3" applyNumberFormat="1" applyFont="1" applyFill="1" applyBorder="1" applyAlignment="1" applyProtection="1">
      <alignment horizontal="right" vertical="center"/>
      <protection hidden="1"/>
    </xf>
    <xf numFmtId="182" fontId="2" fillId="6" borderId="13" xfId="2" applyNumberFormat="1" applyFont="1" applyFill="1" applyBorder="1" applyAlignment="1" applyProtection="1">
      <alignment horizontal="right" vertical="center"/>
      <protection hidden="1"/>
    </xf>
    <xf numFmtId="183" fontId="2" fillId="6" borderId="14" xfId="3" applyNumberFormat="1" applyFont="1" applyFill="1" applyBorder="1" applyAlignment="1" applyProtection="1">
      <alignment horizontal="right" vertical="center"/>
      <protection hidden="1"/>
    </xf>
    <xf numFmtId="182" fontId="2" fillId="5" borderId="35" xfId="2" applyNumberFormat="1" applyFont="1" applyFill="1" applyBorder="1" applyAlignment="1" applyProtection="1">
      <alignment horizontal="right" vertical="center"/>
      <protection hidden="1"/>
    </xf>
    <xf numFmtId="183" fontId="2" fillId="5" borderId="41" xfId="3" applyNumberFormat="1" applyFont="1" applyFill="1" applyBorder="1" applyAlignment="1" applyProtection="1">
      <alignment horizontal="right" vertical="center"/>
      <protection hidden="1"/>
    </xf>
    <xf numFmtId="182" fontId="2" fillId="6" borderId="36" xfId="2" applyNumberFormat="1" applyFont="1" applyFill="1" applyBorder="1" applyAlignment="1" applyProtection="1">
      <alignment horizontal="right" vertical="center"/>
      <protection hidden="1"/>
    </xf>
    <xf numFmtId="183" fontId="2" fillId="6" borderId="37" xfId="3" applyNumberFormat="1" applyFont="1" applyFill="1" applyBorder="1" applyAlignment="1" applyProtection="1">
      <alignment horizontal="right" vertical="center"/>
      <protection hidden="1"/>
    </xf>
    <xf numFmtId="0" fontId="2" fillId="0" borderId="39" xfId="1" applyFont="1" applyBorder="1" applyAlignment="1" applyProtection="1">
      <alignment horizontal="center" vertical="center"/>
      <protection hidden="1"/>
    </xf>
    <xf numFmtId="0" fontId="2" fillId="0" borderId="40" xfId="1" applyFont="1" applyBorder="1" applyAlignment="1" applyProtection="1">
      <alignment horizontal="center" vertical="center"/>
      <protection hidden="1"/>
    </xf>
    <xf numFmtId="184" fontId="2" fillId="0" borderId="13" xfId="1" applyNumberFormat="1" applyFont="1" applyBorder="1" applyAlignment="1" applyProtection="1">
      <alignment horizontal="center" vertical="center"/>
      <protection hidden="1"/>
    </xf>
    <xf numFmtId="185" fontId="2" fillId="0" borderId="14" xfId="1" applyNumberFormat="1" applyFont="1" applyBorder="1" applyAlignment="1" applyProtection="1">
      <alignment horizontal="center" vertical="center"/>
      <protection hidden="1"/>
    </xf>
    <xf numFmtId="184" fontId="2" fillId="0" borderId="36" xfId="1" applyNumberFormat="1" applyFont="1" applyBorder="1" applyAlignment="1" applyProtection="1">
      <alignment horizontal="center" vertical="center"/>
      <protection hidden="1"/>
    </xf>
    <xf numFmtId="185" fontId="2" fillId="0" borderId="37" xfId="1" applyNumberFormat="1" applyFont="1" applyBorder="1" applyAlignment="1" applyProtection="1">
      <alignment horizontal="center" vertical="center"/>
      <protection hidden="1"/>
    </xf>
    <xf numFmtId="0" fontId="2" fillId="0" borderId="12" xfId="1" applyFont="1" applyBorder="1" applyAlignment="1" applyProtection="1">
      <alignment horizontal="center" vertical="center"/>
      <protection locked="0" hidden="1"/>
    </xf>
    <xf numFmtId="0" fontId="2" fillId="0" borderId="3" xfId="1" applyFont="1" applyBorder="1" applyAlignment="1" applyProtection="1">
      <alignment horizontal="center" vertical="center"/>
      <protection locked="0" hidden="1"/>
    </xf>
    <xf numFmtId="0" fontId="2" fillId="0" borderId="25" xfId="1" applyFont="1" applyBorder="1" applyAlignment="1" applyProtection="1">
      <alignment horizontal="center" vertical="center"/>
      <protection locked="0" hidden="1"/>
    </xf>
    <xf numFmtId="184" fontId="2" fillId="0" borderId="13" xfId="1" applyNumberFormat="1" applyFont="1" applyBorder="1" applyAlignment="1" applyProtection="1">
      <alignment horizontal="center" vertical="center"/>
      <protection locked="0" hidden="1"/>
    </xf>
    <xf numFmtId="184" fontId="2" fillId="0" borderId="1" xfId="1" applyNumberFormat="1" applyFont="1" applyBorder="1" applyAlignment="1" applyProtection="1">
      <alignment horizontal="center" vertical="center"/>
      <protection locked="0" hidden="1"/>
    </xf>
    <xf numFmtId="184" fontId="2" fillId="0" borderId="26" xfId="1" applyNumberFormat="1" applyFont="1" applyBorder="1" applyAlignment="1" applyProtection="1">
      <alignment horizontal="center" vertical="center"/>
      <protection locked="0" hidden="1"/>
    </xf>
    <xf numFmtId="0" fontId="8" fillId="0" borderId="42" xfId="1" applyFont="1" applyBorder="1" applyAlignment="1" applyProtection="1">
      <alignment horizontal="center" vertical="center"/>
      <protection hidden="1"/>
    </xf>
    <xf numFmtId="0" fontId="8" fillId="0" borderId="39" xfId="1" applyFont="1" applyBorder="1" applyAlignment="1" applyProtection="1">
      <alignment horizontal="center" vertical="center"/>
      <protection hidden="1"/>
    </xf>
    <xf numFmtId="0" fontId="2" fillId="7" borderId="0" xfId="1" applyFont="1" applyFill="1" applyProtection="1">
      <alignment vertical="center"/>
      <protection hidden="1"/>
    </xf>
    <xf numFmtId="0" fontId="3" fillId="7" borderId="35" xfId="1" applyFont="1" applyFill="1" applyBorder="1" applyAlignment="1" applyProtection="1">
      <alignment horizontal="center" vertical="center"/>
      <protection locked="0" hidden="1"/>
    </xf>
    <xf numFmtId="0" fontId="2" fillId="7" borderId="36" xfId="1" applyFont="1" applyFill="1" applyBorder="1" applyAlignment="1" applyProtection="1">
      <alignment horizontal="center" vertical="center"/>
      <protection locked="0" hidden="1"/>
    </xf>
    <xf numFmtId="0" fontId="4" fillId="7" borderId="36" xfId="1" applyFont="1" applyFill="1" applyBorder="1" applyAlignment="1" applyProtection="1">
      <alignment horizontal="center" vertical="center"/>
      <protection locked="0" hidden="1"/>
    </xf>
    <xf numFmtId="180" fontId="2" fillId="7" borderId="36" xfId="1" applyNumberFormat="1" applyFont="1" applyFill="1" applyBorder="1" applyAlignment="1" applyProtection="1">
      <alignment horizontal="right" vertical="center"/>
      <protection locked="0" hidden="1"/>
    </xf>
    <xf numFmtId="180" fontId="2" fillId="7" borderId="37" xfId="1" applyNumberFormat="1" applyFont="1" applyFill="1" applyBorder="1" applyAlignment="1" applyProtection="1">
      <alignment horizontal="right" vertical="center"/>
      <protection locked="0" hidden="1"/>
    </xf>
    <xf numFmtId="2" fontId="2" fillId="7" borderId="35" xfId="1" applyNumberFormat="1" applyFont="1" applyFill="1" applyBorder="1" applyAlignment="1" applyProtection="1">
      <alignment horizontal="center" vertical="center"/>
      <protection locked="0" hidden="1"/>
    </xf>
    <xf numFmtId="2" fontId="2" fillId="7" borderId="37" xfId="1" applyNumberFormat="1" applyFont="1" applyFill="1" applyBorder="1" applyAlignment="1" applyProtection="1">
      <alignment horizontal="center" vertical="center"/>
      <protection locked="0" hidden="1"/>
    </xf>
    <xf numFmtId="178" fontId="2" fillId="7" borderId="31" xfId="2" applyNumberFormat="1" applyFont="1" applyFill="1" applyBorder="1" applyAlignment="1" applyProtection="1">
      <alignment horizontal="right" vertical="center"/>
      <protection locked="0" hidden="1"/>
    </xf>
    <xf numFmtId="38" fontId="2" fillId="7" borderId="35" xfId="2" applyFont="1" applyFill="1" applyBorder="1" applyAlignment="1" applyProtection="1">
      <alignment horizontal="right" vertical="center"/>
      <protection locked="0" hidden="1"/>
    </xf>
    <xf numFmtId="179" fontId="2" fillId="7" borderId="36" xfId="1" applyNumberFormat="1" applyFont="1" applyFill="1" applyBorder="1" applyAlignment="1" applyProtection="1">
      <alignment horizontal="right" vertical="center"/>
      <protection locked="0" hidden="1"/>
    </xf>
    <xf numFmtId="178" fontId="2" fillId="7" borderId="36" xfId="1" applyNumberFormat="1" applyFont="1" applyFill="1" applyBorder="1" applyAlignment="1" applyProtection="1">
      <alignment horizontal="right" vertical="center"/>
      <protection locked="0" hidden="1"/>
    </xf>
    <xf numFmtId="178" fontId="2" fillId="7" borderId="37" xfId="1" applyNumberFormat="1" applyFont="1" applyFill="1" applyBorder="1" applyAlignment="1" applyProtection="1">
      <alignment horizontal="right" vertical="center"/>
      <protection locked="0" hidden="1"/>
    </xf>
    <xf numFmtId="181" fontId="2" fillId="7" borderId="31" xfId="2" applyNumberFormat="1" applyFont="1" applyFill="1" applyBorder="1" applyAlignment="1" applyProtection="1">
      <alignment horizontal="right" vertical="center"/>
      <protection locked="0" hidden="1"/>
    </xf>
    <xf numFmtId="185" fontId="2" fillId="7" borderId="35" xfId="1" applyNumberFormat="1" applyFont="1" applyFill="1" applyBorder="1" applyAlignment="1" applyProtection="1">
      <alignment horizontal="center" vertical="center"/>
      <protection locked="0" hidden="1"/>
    </xf>
    <xf numFmtId="184" fontId="2" fillId="7" borderId="36" xfId="1" applyNumberFormat="1" applyFont="1" applyFill="1" applyBorder="1" applyAlignment="1" applyProtection="1">
      <alignment horizontal="center" vertical="center"/>
      <protection locked="0" hidden="1"/>
    </xf>
    <xf numFmtId="0" fontId="2" fillId="2" borderId="10" xfId="1" applyFont="1" applyFill="1" applyBorder="1" applyAlignment="1" applyProtection="1">
      <alignment vertical="center" wrapText="1"/>
      <protection hidden="1"/>
    </xf>
    <xf numFmtId="0" fontId="2" fillId="2" borderId="17" xfId="1" applyFont="1" applyFill="1" applyBorder="1" applyProtection="1">
      <alignment vertical="center"/>
      <protection hidden="1"/>
    </xf>
    <xf numFmtId="0" fontId="2" fillId="2" borderId="9" xfId="1" applyFont="1" applyFill="1" applyBorder="1" applyProtection="1">
      <alignment vertical="center"/>
      <protection hidden="1"/>
    </xf>
    <xf numFmtId="0" fontId="2" fillId="0" borderId="10" xfId="1" applyFont="1" applyBorder="1" applyAlignment="1" applyProtection="1">
      <alignment horizontal="center" vertical="center"/>
      <protection hidden="1"/>
    </xf>
    <xf numFmtId="0" fontId="2" fillId="0" borderId="17" xfId="1" applyFont="1" applyBorder="1" applyAlignment="1" applyProtection="1">
      <alignment horizontal="center" vertical="center"/>
      <protection hidden="1"/>
    </xf>
    <xf numFmtId="0" fontId="2" fillId="0" borderId="9" xfId="1" applyFont="1" applyBorder="1" applyAlignment="1" applyProtection="1">
      <alignment horizontal="center" vertical="center"/>
      <protection hidden="1"/>
    </xf>
    <xf numFmtId="0" fontId="2" fillId="4" borderId="4" xfId="1" applyFont="1" applyFill="1" applyBorder="1" applyProtection="1">
      <alignment vertical="center"/>
      <protection hidden="1"/>
    </xf>
    <xf numFmtId="0" fontId="2" fillId="4" borderId="5" xfId="1" applyFont="1" applyFill="1" applyBorder="1" applyProtection="1">
      <alignment vertical="center"/>
      <protection hidden="1"/>
    </xf>
    <xf numFmtId="0" fontId="2" fillId="0" borderId="2" xfId="1" applyFont="1" applyBorder="1" applyProtection="1">
      <alignment vertical="center"/>
      <protection hidden="1"/>
    </xf>
    <xf numFmtId="0" fontId="2" fillId="0" borderId="5" xfId="1" applyFont="1" applyBorder="1" applyProtection="1">
      <alignment vertical="center"/>
      <protection hidden="1"/>
    </xf>
    <xf numFmtId="0" fontId="2" fillId="3" borderId="4" xfId="1" applyFont="1" applyFill="1" applyBorder="1" applyProtection="1">
      <alignment vertical="center"/>
      <protection hidden="1"/>
    </xf>
    <xf numFmtId="0" fontId="2" fillId="3" borderId="5" xfId="1" applyFont="1" applyFill="1" applyBorder="1" applyProtection="1">
      <alignment vertical="center"/>
      <protection hidden="1"/>
    </xf>
    <xf numFmtId="0" fontId="2" fillId="4" borderId="10" xfId="1" applyFont="1" applyFill="1" applyBorder="1" applyProtection="1">
      <alignment vertical="center"/>
      <protection hidden="1"/>
    </xf>
    <xf numFmtId="0" fontId="2" fillId="4" borderId="9" xfId="1" applyFont="1" applyFill="1" applyBorder="1" applyProtection="1">
      <alignment vertical="center"/>
      <protection hidden="1"/>
    </xf>
    <xf numFmtId="0" fontId="2" fillId="3" borderId="10" xfId="1" applyFont="1" applyFill="1" applyBorder="1" applyAlignment="1" applyProtection="1">
      <alignment horizontal="left" vertical="center" wrapText="1"/>
      <protection hidden="1"/>
    </xf>
    <xf numFmtId="0" fontId="2" fillId="3" borderId="17" xfId="1" applyFont="1" applyFill="1" applyBorder="1" applyAlignment="1" applyProtection="1">
      <alignment horizontal="left" vertical="center"/>
      <protection hidden="1"/>
    </xf>
    <xf numFmtId="0" fontId="2" fillId="3" borderId="9" xfId="1" applyFont="1" applyFill="1" applyBorder="1" applyAlignment="1" applyProtection="1">
      <alignment horizontal="left" vertical="center"/>
      <protection hidden="1"/>
    </xf>
    <xf numFmtId="0" fontId="2" fillId="5" borderId="10" xfId="1" applyFont="1" applyFill="1" applyBorder="1" applyAlignment="1" applyProtection="1">
      <alignment vertical="center" wrapText="1"/>
      <protection hidden="1"/>
    </xf>
    <xf numFmtId="0" fontId="2" fillId="5" borderId="17" xfId="1" applyFont="1" applyFill="1" applyBorder="1" applyAlignment="1" applyProtection="1">
      <alignment vertical="center" wrapText="1"/>
      <protection hidden="1"/>
    </xf>
    <xf numFmtId="0" fontId="2" fillId="5" borderId="9" xfId="1" applyFont="1" applyFill="1" applyBorder="1" applyAlignment="1" applyProtection="1">
      <alignment vertical="center" wrapText="1"/>
      <protection hidden="1"/>
    </xf>
    <xf numFmtId="0" fontId="2" fillId="0" borderId="19" xfId="1" applyFont="1" applyBorder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</cellXfs>
  <cellStyles count="4">
    <cellStyle name="パーセント 2" xfId="3" xr:uid="{9CAE96E9-4A20-42AF-9898-BD67692ED938}"/>
    <cellStyle name="桁区切り 2" xfId="2" xr:uid="{3D64DBE9-C760-46AD-8C0E-74672237F044}"/>
    <cellStyle name="標準" xfId="0" builtinId="0"/>
    <cellStyle name="標準 2" xfId="1" xr:uid="{907AD469-EDD6-4D53-A19B-2760B47FCC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D87BD-E5A7-426D-9A51-8C98FC11081A}">
  <sheetPr>
    <pageSetUpPr fitToPage="1"/>
  </sheetPr>
  <dimension ref="A1:J1117"/>
  <sheetViews>
    <sheetView showGridLines="0" tabSelected="1" zoomScaleNormal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3.5" x14ac:dyDescent="0.4"/>
  <cols>
    <col min="1" max="1" width="20.625" style="6" customWidth="1"/>
    <col min="2" max="2" width="25.75" style="6" customWidth="1"/>
    <col min="3" max="7" width="16.25" style="6" customWidth="1"/>
    <col min="8" max="10" width="12" style="29" customWidth="1"/>
    <col min="11" max="164" width="9" style="6"/>
    <col min="165" max="165" width="20.625" style="6" customWidth="1"/>
    <col min="166" max="166" width="25.75" style="6" customWidth="1"/>
    <col min="167" max="266" width="12" style="6" customWidth="1"/>
    <col min="267" max="420" width="9" style="6"/>
    <col min="421" max="421" width="20.625" style="6" customWidth="1"/>
    <col min="422" max="422" width="25.75" style="6" customWidth="1"/>
    <col min="423" max="522" width="12" style="6" customWidth="1"/>
    <col min="523" max="676" width="9" style="6"/>
    <col min="677" max="677" width="20.625" style="6" customWidth="1"/>
    <col min="678" max="678" width="25.75" style="6" customWidth="1"/>
    <col min="679" max="778" width="12" style="6" customWidth="1"/>
    <col min="779" max="932" width="9" style="6"/>
    <col min="933" max="933" width="20.625" style="6" customWidth="1"/>
    <col min="934" max="934" width="25.75" style="6" customWidth="1"/>
    <col min="935" max="1034" width="12" style="6" customWidth="1"/>
    <col min="1035" max="1188" width="9" style="6"/>
    <col min="1189" max="1189" width="20.625" style="6" customWidth="1"/>
    <col min="1190" max="1190" width="25.75" style="6" customWidth="1"/>
    <col min="1191" max="1290" width="12" style="6" customWidth="1"/>
    <col min="1291" max="1444" width="9" style="6"/>
    <col min="1445" max="1445" width="20.625" style="6" customWidth="1"/>
    <col min="1446" max="1446" width="25.75" style="6" customWidth="1"/>
    <col min="1447" max="1546" width="12" style="6" customWidth="1"/>
    <col min="1547" max="1700" width="9" style="6"/>
    <col min="1701" max="1701" width="20.625" style="6" customWidth="1"/>
    <col min="1702" max="1702" width="25.75" style="6" customWidth="1"/>
    <col min="1703" max="1802" width="12" style="6" customWidth="1"/>
    <col min="1803" max="1956" width="9" style="6"/>
    <col min="1957" max="1957" width="20.625" style="6" customWidth="1"/>
    <col min="1958" max="1958" width="25.75" style="6" customWidth="1"/>
    <col min="1959" max="2058" width="12" style="6" customWidth="1"/>
    <col min="2059" max="2212" width="9" style="6"/>
    <col min="2213" max="2213" width="20.625" style="6" customWidth="1"/>
    <col min="2214" max="2214" width="25.75" style="6" customWidth="1"/>
    <col min="2215" max="2314" width="12" style="6" customWidth="1"/>
    <col min="2315" max="2468" width="9" style="6"/>
    <col min="2469" max="2469" width="20.625" style="6" customWidth="1"/>
    <col min="2470" max="2470" width="25.75" style="6" customWidth="1"/>
    <col min="2471" max="2570" width="12" style="6" customWidth="1"/>
    <col min="2571" max="2724" width="9" style="6"/>
    <col min="2725" max="2725" width="20.625" style="6" customWidth="1"/>
    <col min="2726" max="2726" width="25.75" style="6" customWidth="1"/>
    <col min="2727" max="2826" width="12" style="6" customWidth="1"/>
    <col min="2827" max="2980" width="9" style="6"/>
    <col min="2981" max="2981" width="20.625" style="6" customWidth="1"/>
    <col min="2982" max="2982" width="25.75" style="6" customWidth="1"/>
    <col min="2983" max="3082" width="12" style="6" customWidth="1"/>
    <col min="3083" max="3236" width="9" style="6"/>
    <col min="3237" max="3237" width="20.625" style="6" customWidth="1"/>
    <col min="3238" max="3238" width="25.75" style="6" customWidth="1"/>
    <col min="3239" max="3338" width="12" style="6" customWidth="1"/>
    <col min="3339" max="3492" width="9" style="6"/>
    <col min="3493" max="3493" width="20.625" style="6" customWidth="1"/>
    <col min="3494" max="3494" width="25.75" style="6" customWidth="1"/>
    <col min="3495" max="3594" width="12" style="6" customWidth="1"/>
    <col min="3595" max="3748" width="9" style="6"/>
    <col min="3749" max="3749" width="20.625" style="6" customWidth="1"/>
    <col min="3750" max="3750" width="25.75" style="6" customWidth="1"/>
    <col min="3751" max="3850" width="12" style="6" customWidth="1"/>
    <col min="3851" max="4004" width="9" style="6"/>
    <col min="4005" max="4005" width="20.625" style="6" customWidth="1"/>
    <col min="4006" max="4006" width="25.75" style="6" customWidth="1"/>
    <col min="4007" max="4106" width="12" style="6" customWidth="1"/>
    <col min="4107" max="4260" width="9" style="6"/>
    <col min="4261" max="4261" width="20.625" style="6" customWidth="1"/>
    <col min="4262" max="4262" width="25.75" style="6" customWidth="1"/>
    <col min="4263" max="4362" width="12" style="6" customWidth="1"/>
    <col min="4363" max="4516" width="9" style="6"/>
    <col min="4517" max="4517" width="20.625" style="6" customWidth="1"/>
    <col min="4518" max="4518" width="25.75" style="6" customWidth="1"/>
    <col min="4519" max="4618" width="12" style="6" customWidth="1"/>
    <col min="4619" max="4772" width="9" style="6"/>
    <col min="4773" max="4773" width="20.625" style="6" customWidth="1"/>
    <col min="4774" max="4774" width="25.75" style="6" customWidth="1"/>
    <col min="4775" max="4874" width="12" style="6" customWidth="1"/>
    <col min="4875" max="5028" width="9" style="6"/>
    <col min="5029" max="5029" width="20.625" style="6" customWidth="1"/>
    <col min="5030" max="5030" width="25.75" style="6" customWidth="1"/>
    <col min="5031" max="5130" width="12" style="6" customWidth="1"/>
    <col min="5131" max="5284" width="9" style="6"/>
    <col min="5285" max="5285" width="20.625" style="6" customWidth="1"/>
    <col min="5286" max="5286" width="25.75" style="6" customWidth="1"/>
    <col min="5287" max="5386" width="12" style="6" customWidth="1"/>
    <col min="5387" max="5540" width="9" style="6"/>
    <col min="5541" max="5541" width="20.625" style="6" customWidth="1"/>
    <col min="5542" max="5542" width="25.75" style="6" customWidth="1"/>
    <col min="5543" max="5642" width="12" style="6" customWidth="1"/>
    <col min="5643" max="5796" width="9" style="6"/>
    <col min="5797" max="5797" width="20.625" style="6" customWidth="1"/>
    <col min="5798" max="5798" width="25.75" style="6" customWidth="1"/>
    <col min="5799" max="5898" width="12" style="6" customWidth="1"/>
    <col min="5899" max="6052" width="9" style="6"/>
    <col min="6053" max="6053" width="20.625" style="6" customWidth="1"/>
    <col min="6054" max="6054" width="25.75" style="6" customWidth="1"/>
    <col min="6055" max="6154" width="12" style="6" customWidth="1"/>
    <col min="6155" max="6308" width="9" style="6"/>
    <col min="6309" max="6309" width="20.625" style="6" customWidth="1"/>
    <col min="6310" max="6310" width="25.75" style="6" customWidth="1"/>
    <col min="6311" max="6410" width="12" style="6" customWidth="1"/>
    <col min="6411" max="6564" width="9" style="6"/>
    <col min="6565" max="6565" width="20.625" style="6" customWidth="1"/>
    <col min="6566" max="6566" width="25.75" style="6" customWidth="1"/>
    <col min="6567" max="6666" width="12" style="6" customWidth="1"/>
    <col min="6667" max="6820" width="9" style="6"/>
    <col min="6821" max="6821" width="20.625" style="6" customWidth="1"/>
    <col min="6822" max="6822" width="25.75" style="6" customWidth="1"/>
    <col min="6823" max="6922" width="12" style="6" customWidth="1"/>
    <col min="6923" max="7076" width="9" style="6"/>
    <col min="7077" max="7077" width="20.625" style="6" customWidth="1"/>
    <col min="7078" max="7078" width="25.75" style="6" customWidth="1"/>
    <col min="7079" max="7178" width="12" style="6" customWidth="1"/>
    <col min="7179" max="7332" width="9" style="6"/>
    <col min="7333" max="7333" width="20.625" style="6" customWidth="1"/>
    <col min="7334" max="7334" width="25.75" style="6" customWidth="1"/>
    <col min="7335" max="7434" width="12" style="6" customWidth="1"/>
    <col min="7435" max="7588" width="9" style="6"/>
    <col min="7589" max="7589" width="20.625" style="6" customWidth="1"/>
    <col min="7590" max="7590" width="25.75" style="6" customWidth="1"/>
    <col min="7591" max="7690" width="12" style="6" customWidth="1"/>
    <col min="7691" max="7844" width="9" style="6"/>
    <col min="7845" max="7845" width="20.625" style="6" customWidth="1"/>
    <col min="7846" max="7846" width="25.75" style="6" customWidth="1"/>
    <col min="7847" max="7946" width="12" style="6" customWidth="1"/>
    <col min="7947" max="8100" width="9" style="6"/>
    <col min="8101" max="8101" width="20.625" style="6" customWidth="1"/>
    <col min="8102" max="8102" width="25.75" style="6" customWidth="1"/>
    <col min="8103" max="8202" width="12" style="6" customWidth="1"/>
    <col min="8203" max="8356" width="9" style="6"/>
    <col min="8357" max="8357" width="20.625" style="6" customWidth="1"/>
    <col min="8358" max="8358" width="25.75" style="6" customWidth="1"/>
    <col min="8359" max="8458" width="12" style="6" customWidth="1"/>
    <col min="8459" max="8612" width="9" style="6"/>
    <col min="8613" max="8613" width="20.625" style="6" customWidth="1"/>
    <col min="8614" max="8614" width="25.75" style="6" customWidth="1"/>
    <col min="8615" max="8714" width="12" style="6" customWidth="1"/>
    <col min="8715" max="8868" width="9" style="6"/>
    <col min="8869" max="8869" width="20.625" style="6" customWidth="1"/>
    <col min="8870" max="8870" width="25.75" style="6" customWidth="1"/>
    <col min="8871" max="8970" width="12" style="6" customWidth="1"/>
    <col min="8971" max="9124" width="9" style="6"/>
    <col min="9125" max="9125" width="20.625" style="6" customWidth="1"/>
    <col min="9126" max="9126" width="25.75" style="6" customWidth="1"/>
    <col min="9127" max="9226" width="12" style="6" customWidth="1"/>
    <col min="9227" max="9380" width="9" style="6"/>
    <col min="9381" max="9381" width="20.625" style="6" customWidth="1"/>
    <col min="9382" max="9382" width="25.75" style="6" customWidth="1"/>
    <col min="9383" max="9482" width="12" style="6" customWidth="1"/>
    <col min="9483" max="9636" width="9" style="6"/>
    <col min="9637" max="9637" width="20.625" style="6" customWidth="1"/>
    <col min="9638" max="9638" width="25.75" style="6" customWidth="1"/>
    <col min="9639" max="9738" width="12" style="6" customWidth="1"/>
    <col min="9739" max="9892" width="9" style="6"/>
    <col min="9893" max="9893" width="20.625" style="6" customWidth="1"/>
    <col min="9894" max="9894" width="25.75" style="6" customWidth="1"/>
    <col min="9895" max="9994" width="12" style="6" customWidth="1"/>
    <col min="9995" max="10148" width="9" style="6"/>
    <col min="10149" max="10149" width="20.625" style="6" customWidth="1"/>
    <col min="10150" max="10150" width="25.75" style="6" customWidth="1"/>
    <col min="10151" max="10250" width="12" style="6" customWidth="1"/>
    <col min="10251" max="10404" width="9" style="6"/>
    <col min="10405" max="10405" width="20.625" style="6" customWidth="1"/>
    <col min="10406" max="10406" width="25.75" style="6" customWidth="1"/>
    <col min="10407" max="10506" width="12" style="6" customWidth="1"/>
    <col min="10507" max="10660" width="9" style="6"/>
    <col min="10661" max="10661" width="20.625" style="6" customWidth="1"/>
    <col min="10662" max="10662" width="25.75" style="6" customWidth="1"/>
    <col min="10663" max="10762" width="12" style="6" customWidth="1"/>
    <col min="10763" max="10916" width="9" style="6"/>
    <col min="10917" max="10917" width="20.625" style="6" customWidth="1"/>
    <col min="10918" max="10918" width="25.75" style="6" customWidth="1"/>
    <col min="10919" max="11018" width="12" style="6" customWidth="1"/>
    <col min="11019" max="11172" width="9" style="6"/>
    <col min="11173" max="11173" width="20.625" style="6" customWidth="1"/>
    <col min="11174" max="11174" width="25.75" style="6" customWidth="1"/>
    <col min="11175" max="11274" width="12" style="6" customWidth="1"/>
    <col min="11275" max="11428" width="9" style="6"/>
    <col min="11429" max="11429" width="20.625" style="6" customWidth="1"/>
    <col min="11430" max="11430" width="25.75" style="6" customWidth="1"/>
    <col min="11431" max="11530" width="12" style="6" customWidth="1"/>
    <col min="11531" max="11684" width="9" style="6"/>
    <col min="11685" max="11685" width="20.625" style="6" customWidth="1"/>
    <col min="11686" max="11686" width="25.75" style="6" customWidth="1"/>
    <col min="11687" max="11786" width="12" style="6" customWidth="1"/>
    <col min="11787" max="11940" width="9" style="6"/>
    <col min="11941" max="11941" width="20.625" style="6" customWidth="1"/>
    <col min="11942" max="11942" width="25.75" style="6" customWidth="1"/>
    <col min="11943" max="12042" width="12" style="6" customWidth="1"/>
    <col min="12043" max="12196" width="9" style="6"/>
    <col min="12197" max="12197" width="20.625" style="6" customWidth="1"/>
    <col min="12198" max="12198" width="25.75" style="6" customWidth="1"/>
    <col min="12199" max="12298" width="12" style="6" customWidth="1"/>
    <col min="12299" max="12452" width="9" style="6"/>
    <col min="12453" max="12453" width="20.625" style="6" customWidth="1"/>
    <col min="12454" max="12454" width="25.75" style="6" customWidth="1"/>
    <col min="12455" max="12554" width="12" style="6" customWidth="1"/>
    <col min="12555" max="12708" width="9" style="6"/>
    <col min="12709" max="12709" width="20.625" style="6" customWidth="1"/>
    <col min="12710" max="12710" width="25.75" style="6" customWidth="1"/>
    <col min="12711" max="12810" width="12" style="6" customWidth="1"/>
    <col min="12811" max="12964" width="9" style="6"/>
    <col min="12965" max="12965" width="20.625" style="6" customWidth="1"/>
    <col min="12966" max="12966" width="25.75" style="6" customWidth="1"/>
    <col min="12967" max="13066" width="12" style="6" customWidth="1"/>
    <col min="13067" max="13220" width="9" style="6"/>
    <col min="13221" max="13221" width="20.625" style="6" customWidth="1"/>
    <col min="13222" max="13222" width="25.75" style="6" customWidth="1"/>
    <col min="13223" max="13322" width="12" style="6" customWidth="1"/>
    <col min="13323" max="13476" width="9" style="6"/>
    <col min="13477" max="13477" width="20.625" style="6" customWidth="1"/>
    <col min="13478" max="13478" width="25.75" style="6" customWidth="1"/>
    <col min="13479" max="13578" width="12" style="6" customWidth="1"/>
    <col min="13579" max="13732" width="9" style="6"/>
    <col min="13733" max="13733" width="20.625" style="6" customWidth="1"/>
    <col min="13734" max="13734" width="25.75" style="6" customWidth="1"/>
    <col min="13735" max="13834" width="12" style="6" customWidth="1"/>
    <col min="13835" max="13988" width="9" style="6"/>
    <col min="13989" max="13989" width="20.625" style="6" customWidth="1"/>
    <col min="13990" max="13990" width="25.75" style="6" customWidth="1"/>
    <col min="13991" max="14090" width="12" style="6" customWidth="1"/>
    <col min="14091" max="14244" width="9" style="6"/>
    <col min="14245" max="14245" width="20.625" style="6" customWidth="1"/>
    <col min="14246" max="14246" width="25.75" style="6" customWidth="1"/>
    <col min="14247" max="14346" width="12" style="6" customWidth="1"/>
    <col min="14347" max="14500" width="9" style="6"/>
    <col min="14501" max="14501" width="20.625" style="6" customWidth="1"/>
    <col min="14502" max="14502" width="25.75" style="6" customWidth="1"/>
    <col min="14503" max="14602" width="12" style="6" customWidth="1"/>
    <col min="14603" max="14756" width="9" style="6"/>
    <col min="14757" max="14757" width="20.625" style="6" customWidth="1"/>
    <col min="14758" max="14758" width="25.75" style="6" customWidth="1"/>
    <col min="14759" max="14858" width="12" style="6" customWidth="1"/>
    <col min="14859" max="15012" width="9" style="6"/>
    <col min="15013" max="15013" width="20.625" style="6" customWidth="1"/>
    <col min="15014" max="15014" width="25.75" style="6" customWidth="1"/>
    <col min="15015" max="15114" width="12" style="6" customWidth="1"/>
    <col min="15115" max="15268" width="9" style="6"/>
    <col min="15269" max="15269" width="20.625" style="6" customWidth="1"/>
    <col min="15270" max="15270" width="25.75" style="6" customWidth="1"/>
    <col min="15271" max="15370" width="12" style="6" customWidth="1"/>
    <col min="15371" max="15524" width="9" style="6"/>
    <col min="15525" max="15525" width="20.625" style="6" customWidth="1"/>
    <col min="15526" max="15526" width="25.75" style="6" customWidth="1"/>
    <col min="15527" max="15626" width="12" style="6" customWidth="1"/>
    <col min="15627" max="15780" width="9" style="6"/>
    <col min="15781" max="15781" width="20.625" style="6" customWidth="1"/>
    <col min="15782" max="15782" width="25.75" style="6" customWidth="1"/>
    <col min="15783" max="15882" width="12" style="6" customWidth="1"/>
    <col min="15883" max="16036" width="9" style="6"/>
    <col min="16037" max="16037" width="20.625" style="6" customWidth="1"/>
    <col min="16038" max="16038" width="25.75" style="6" customWidth="1"/>
    <col min="16039" max="16138" width="12" style="6" customWidth="1"/>
    <col min="16139" max="16384" width="9" style="6"/>
  </cols>
  <sheetData>
    <row r="1" spans="1:10" ht="18" customHeight="1" x14ac:dyDescent="0.4">
      <c r="C1" s="177" t="s">
        <v>355</v>
      </c>
      <c r="H1" s="49"/>
      <c r="I1" s="49"/>
      <c r="J1" s="49"/>
    </row>
    <row r="2" spans="1:10" ht="17.25" customHeight="1" thickBot="1" x14ac:dyDescent="0.45">
      <c r="A2" s="3"/>
      <c r="B2" s="4" t="s">
        <v>198</v>
      </c>
      <c r="C2" s="5" t="s">
        <v>353</v>
      </c>
      <c r="D2" s="5">
        <v>1</v>
      </c>
      <c r="E2" s="5">
        <v>2</v>
      </c>
      <c r="F2" s="5">
        <v>3</v>
      </c>
      <c r="G2" s="5">
        <v>4</v>
      </c>
      <c r="H2" s="6"/>
      <c r="I2" s="6"/>
      <c r="J2" s="6"/>
    </row>
    <row r="3" spans="1:10" ht="18.75" customHeight="1" x14ac:dyDescent="0.4">
      <c r="A3" s="13" t="s">
        <v>199</v>
      </c>
      <c r="B3" s="102" t="s">
        <v>200</v>
      </c>
      <c r="C3" s="178" t="s">
        <v>354</v>
      </c>
      <c r="D3" s="111"/>
      <c r="E3" s="71"/>
      <c r="F3" s="71"/>
      <c r="G3" s="72"/>
      <c r="H3" s="7"/>
      <c r="I3" s="6"/>
      <c r="J3" s="6"/>
    </row>
    <row r="4" spans="1:10" ht="18.75" customHeight="1" x14ac:dyDescent="0.4">
      <c r="A4" s="9" t="s">
        <v>201</v>
      </c>
      <c r="B4" s="103" t="s">
        <v>202</v>
      </c>
      <c r="C4" s="179" t="s">
        <v>43</v>
      </c>
      <c r="D4" s="112" t="s">
        <v>43</v>
      </c>
      <c r="E4" s="8" t="s">
        <v>43</v>
      </c>
      <c r="F4" s="8" t="s">
        <v>43</v>
      </c>
      <c r="G4" s="73" t="s">
        <v>43</v>
      </c>
      <c r="H4" s="7"/>
      <c r="I4" s="6"/>
      <c r="J4" s="6"/>
    </row>
    <row r="5" spans="1:10" ht="18.75" customHeight="1" x14ac:dyDescent="0.4">
      <c r="A5" s="199" t="s">
        <v>203</v>
      </c>
      <c r="B5" s="103" t="s">
        <v>204</v>
      </c>
      <c r="C5" s="180" t="s">
        <v>205</v>
      </c>
      <c r="D5" s="113" t="s">
        <v>205</v>
      </c>
      <c r="E5" s="10" t="s">
        <v>205</v>
      </c>
      <c r="F5" s="10" t="s">
        <v>205</v>
      </c>
      <c r="G5" s="74" t="s">
        <v>205</v>
      </c>
      <c r="H5" s="7"/>
      <c r="I5" s="6"/>
      <c r="J5" s="6"/>
    </row>
    <row r="6" spans="1:10" ht="18.75" customHeight="1" x14ac:dyDescent="0.4">
      <c r="A6" s="199"/>
      <c r="B6" s="103" t="s">
        <v>206</v>
      </c>
      <c r="C6" s="181">
        <v>10</v>
      </c>
      <c r="D6" s="114">
        <v>0</v>
      </c>
      <c r="E6" s="11">
        <v>0</v>
      </c>
      <c r="F6" s="11">
        <v>0</v>
      </c>
      <c r="G6" s="75">
        <v>0</v>
      </c>
      <c r="H6" s="7"/>
      <c r="I6" s="6"/>
      <c r="J6" s="6"/>
    </row>
    <row r="7" spans="1:10" ht="18.75" customHeight="1" thickBot="1" x14ac:dyDescent="0.45">
      <c r="A7" s="200"/>
      <c r="B7" s="104" t="s">
        <v>207</v>
      </c>
      <c r="C7" s="182">
        <v>14</v>
      </c>
      <c r="D7" s="115">
        <v>0</v>
      </c>
      <c r="E7" s="12">
        <v>0</v>
      </c>
      <c r="F7" s="12">
        <v>0</v>
      </c>
      <c r="G7" s="76">
        <v>0</v>
      </c>
      <c r="H7" s="7"/>
      <c r="I7" s="6"/>
      <c r="J7" s="6"/>
    </row>
    <row r="8" spans="1:10" ht="18.75" customHeight="1" x14ac:dyDescent="0.4">
      <c r="A8" s="201" t="s">
        <v>208</v>
      </c>
      <c r="B8" s="105" t="s">
        <v>209</v>
      </c>
      <c r="C8" s="183" t="s">
        <v>210</v>
      </c>
      <c r="D8" s="116"/>
      <c r="E8" s="14"/>
      <c r="F8" s="14"/>
      <c r="G8" s="77"/>
      <c r="H8" s="7"/>
      <c r="I8" s="6"/>
      <c r="J8" s="6"/>
    </row>
    <row r="9" spans="1:10" ht="18.75" customHeight="1" thickBot="1" x14ac:dyDescent="0.45">
      <c r="A9" s="202"/>
      <c r="B9" s="106" t="s">
        <v>211</v>
      </c>
      <c r="C9" s="184" t="s">
        <v>212</v>
      </c>
      <c r="D9" s="117"/>
      <c r="E9" s="15"/>
      <c r="F9" s="15"/>
      <c r="G9" s="78"/>
      <c r="H9" s="7"/>
      <c r="I9" s="6"/>
      <c r="J9" s="6"/>
    </row>
    <row r="10" spans="1:10" ht="18.75" customHeight="1" thickBot="1" x14ac:dyDescent="0.45">
      <c r="A10" s="16" t="s">
        <v>213</v>
      </c>
      <c r="B10" s="107" t="s">
        <v>214</v>
      </c>
      <c r="C10" s="185">
        <v>1142</v>
      </c>
      <c r="D10" s="118"/>
      <c r="E10" s="17"/>
      <c r="F10" s="17"/>
      <c r="G10" s="79"/>
      <c r="H10" s="7"/>
      <c r="I10" s="6"/>
      <c r="J10" s="6"/>
    </row>
    <row r="11" spans="1:10" ht="18.75" customHeight="1" x14ac:dyDescent="0.4">
      <c r="A11" s="18" t="s">
        <v>215</v>
      </c>
      <c r="B11" s="19"/>
      <c r="C11" s="186"/>
      <c r="D11" s="119"/>
      <c r="E11" s="20"/>
      <c r="F11" s="20"/>
      <c r="G11" s="80"/>
      <c r="H11" s="7"/>
      <c r="I11" s="6"/>
      <c r="J11" s="6"/>
    </row>
    <row r="12" spans="1:10" ht="18.75" customHeight="1" x14ac:dyDescent="0.4">
      <c r="A12" s="203" t="s">
        <v>216</v>
      </c>
      <c r="B12" s="108" t="s">
        <v>217</v>
      </c>
      <c r="C12" s="187">
        <v>13</v>
      </c>
      <c r="D12" s="120">
        <v>0</v>
      </c>
      <c r="E12" s="21">
        <v>0</v>
      </c>
      <c r="F12" s="21">
        <v>0</v>
      </c>
      <c r="G12" s="81">
        <v>0</v>
      </c>
      <c r="H12" s="7"/>
      <c r="I12" s="6"/>
      <c r="J12" s="6"/>
    </row>
    <row r="13" spans="1:10" ht="18.75" customHeight="1" x14ac:dyDescent="0.4">
      <c r="A13" s="203"/>
      <c r="B13" s="108" t="s">
        <v>218</v>
      </c>
      <c r="C13" s="188">
        <v>550</v>
      </c>
      <c r="D13" s="121">
        <v>0</v>
      </c>
      <c r="E13" s="22">
        <v>0</v>
      </c>
      <c r="F13" s="22">
        <v>0</v>
      </c>
      <c r="G13" s="82">
        <v>0</v>
      </c>
      <c r="H13" s="7"/>
      <c r="I13" s="6"/>
      <c r="J13" s="6"/>
    </row>
    <row r="14" spans="1:10" ht="18.75" customHeight="1" x14ac:dyDescent="0.4">
      <c r="A14" s="203" t="s">
        <v>219</v>
      </c>
      <c r="B14" s="109" t="s">
        <v>217</v>
      </c>
      <c r="C14" s="187">
        <v>13</v>
      </c>
      <c r="D14" s="120">
        <v>0</v>
      </c>
      <c r="E14" s="21">
        <v>0</v>
      </c>
      <c r="F14" s="21">
        <v>0</v>
      </c>
      <c r="G14" s="81">
        <v>0</v>
      </c>
      <c r="H14" s="7"/>
      <c r="I14" s="6"/>
      <c r="J14" s="6"/>
    </row>
    <row r="15" spans="1:10" ht="18.75" customHeight="1" thickBot="1" x14ac:dyDescent="0.45">
      <c r="A15" s="204"/>
      <c r="B15" s="110" t="s">
        <v>218</v>
      </c>
      <c r="C15" s="189">
        <v>592</v>
      </c>
      <c r="D15" s="122">
        <v>0</v>
      </c>
      <c r="E15" s="23">
        <v>0</v>
      </c>
      <c r="F15" s="23">
        <v>0</v>
      </c>
      <c r="G15" s="83">
        <v>0</v>
      </c>
      <c r="H15" s="7"/>
      <c r="I15" s="6"/>
      <c r="J15" s="6"/>
    </row>
    <row r="16" spans="1:10" ht="18.75" customHeight="1" thickBot="1" x14ac:dyDescent="0.45">
      <c r="A16" s="24" t="s">
        <v>220</v>
      </c>
      <c r="B16" s="25"/>
      <c r="C16" s="190">
        <v>250000</v>
      </c>
      <c r="D16" s="123">
        <v>0</v>
      </c>
      <c r="E16" s="26">
        <v>0</v>
      </c>
      <c r="F16" s="26">
        <v>0</v>
      </c>
      <c r="G16" s="84">
        <v>0</v>
      </c>
      <c r="H16" s="7"/>
      <c r="I16" s="6"/>
      <c r="J16" s="6"/>
    </row>
    <row r="17" spans="1:10" ht="10.5" customHeight="1" x14ac:dyDescent="0.4">
      <c r="C17" s="27"/>
      <c r="D17" s="27"/>
      <c r="E17" s="27"/>
      <c r="F17" s="27"/>
      <c r="G17" s="27"/>
      <c r="H17" s="6"/>
      <c r="I17" s="6"/>
      <c r="J17" s="6"/>
    </row>
    <row r="18" spans="1:10" ht="17.25" customHeight="1" thickBot="1" x14ac:dyDescent="0.45">
      <c r="A18" s="28" t="s">
        <v>221</v>
      </c>
      <c r="C18" s="29"/>
      <c r="D18" s="29"/>
      <c r="E18" s="29"/>
      <c r="F18" s="29"/>
      <c r="G18" s="29"/>
      <c r="H18" s="6"/>
      <c r="I18" s="6"/>
      <c r="J18" s="6"/>
    </row>
    <row r="19" spans="1:10" ht="18.75" customHeight="1" x14ac:dyDescent="0.4">
      <c r="A19" s="205" t="s">
        <v>222</v>
      </c>
      <c r="B19" s="124" t="s">
        <v>223</v>
      </c>
      <c r="C19" s="128" t="str">
        <f>VLOOKUP(C4,$B$1070:$C$1116,2,FALSE)</f>
        <v>九州運輸局</v>
      </c>
      <c r="D19" s="126" t="str">
        <f>VLOOKUP(D4,$B$1070:$C$1116,2,FALSE)</f>
        <v>九州運輸局</v>
      </c>
      <c r="E19" s="30" t="str">
        <f>VLOOKUP(E4,$B$1070:$C$1116,2,FALSE)</f>
        <v>九州運輸局</v>
      </c>
      <c r="F19" s="30" t="str">
        <f>VLOOKUP(F4,$B$1070:$C$1116,2,FALSE)</f>
        <v>九州運輸局</v>
      </c>
      <c r="G19" s="85" t="str">
        <f>VLOOKUP(G4,$B$1070:$C$1116,2,FALSE)</f>
        <v>九州運輸局</v>
      </c>
      <c r="H19" s="7"/>
      <c r="I19" s="6"/>
      <c r="J19" s="6"/>
    </row>
    <row r="20" spans="1:10" ht="18.75" customHeight="1" thickBot="1" x14ac:dyDescent="0.45">
      <c r="A20" s="206"/>
      <c r="B20" s="125" t="s">
        <v>224</v>
      </c>
      <c r="C20" s="129" t="str">
        <f>VLOOKUP(C154,$B$157:$C$164,2,FALSE)</f>
        <v>大型車</v>
      </c>
      <c r="D20" s="127" t="str">
        <f>VLOOKUP(D154,$B$157:$C$164,2,FALSE)</f>
        <v>小型車</v>
      </c>
      <c r="E20" s="31" t="str">
        <f>VLOOKUP(E154,$B$157:$C$164,2,FALSE)</f>
        <v>小型車</v>
      </c>
      <c r="F20" s="31" t="str">
        <f>VLOOKUP(F154,$B$157:$C$164,2,FALSE)</f>
        <v>小型車</v>
      </c>
      <c r="G20" s="86" t="str">
        <f>VLOOKUP(G154,$B$157:$C$164,2,FALSE)</f>
        <v>小型車</v>
      </c>
      <c r="H20" s="7"/>
      <c r="I20" s="6"/>
      <c r="J20" s="6"/>
    </row>
    <row r="21" spans="1:10" ht="6" customHeight="1" thickBot="1" x14ac:dyDescent="0.45">
      <c r="C21" s="29"/>
      <c r="D21" s="29"/>
      <c r="E21" s="29"/>
      <c r="F21" s="29"/>
      <c r="G21" s="29"/>
      <c r="H21" s="6"/>
      <c r="I21" s="6"/>
      <c r="J21" s="6"/>
    </row>
    <row r="22" spans="1:10" ht="18.75" customHeight="1" x14ac:dyDescent="0.4">
      <c r="A22" s="193" t="s">
        <v>225</v>
      </c>
      <c r="B22" s="130" t="s">
        <v>226</v>
      </c>
      <c r="C22" s="136">
        <f t="shared" ref="C22:G23" si="0">+C73</f>
        <v>285440</v>
      </c>
      <c r="D22" s="133" t="e">
        <f t="shared" si="0"/>
        <v>#N/A</v>
      </c>
      <c r="E22" s="32" t="e">
        <f t="shared" si="0"/>
        <v>#N/A</v>
      </c>
      <c r="F22" s="32" t="e">
        <f t="shared" si="0"/>
        <v>#N/A</v>
      </c>
      <c r="G22" s="87" t="e">
        <f t="shared" si="0"/>
        <v>#N/A</v>
      </c>
      <c r="H22" s="7"/>
      <c r="I22" s="6"/>
      <c r="J22" s="6"/>
    </row>
    <row r="23" spans="1:10" ht="18.75" customHeight="1" x14ac:dyDescent="0.4">
      <c r="A23" s="194"/>
      <c r="B23" s="131" t="s">
        <v>227</v>
      </c>
      <c r="C23" s="137">
        <f t="shared" si="0"/>
        <v>285500</v>
      </c>
      <c r="D23" s="134" t="e">
        <f t="shared" si="0"/>
        <v>#N/A</v>
      </c>
      <c r="E23" s="33" t="e">
        <f t="shared" si="0"/>
        <v>#N/A</v>
      </c>
      <c r="F23" s="33" t="e">
        <f t="shared" si="0"/>
        <v>#N/A</v>
      </c>
      <c r="G23" s="88" t="e">
        <f t="shared" si="0"/>
        <v>#N/A</v>
      </c>
      <c r="H23" s="7"/>
      <c r="I23" s="6"/>
      <c r="J23" s="6"/>
    </row>
    <row r="24" spans="1:10" ht="18.75" customHeight="1" x14ac:dyDescent="0.4">
      <c r="A24" s="194"/>
      <c r="B24" s="131" t="s">
        <v>228</v>
      </c>
      <c r="C24" s="137">
        <f t="shared" ref="C24:G24" si="1">ROUND(C23*10%,0)</f>
        <v>28550</v>
      </c>
      <c r="D24" s="134" t="e">
        <f t="shared" si="1"/>
        <v>#N/A</v>
      </c>
      <c r="E24" s="33" t="e">
        <f t="shared" si="1"/>
        <v>#N/A</v>
      </c>
      <c r="F24" s="33" t="e">
        <f t="shared" si="1"/>
        <v>#N/A</v>
      </c>
      <c r="G24" s="88" t="e">
        <f t="shared" si="1"/>
        <v>#N/A</v>
      </c>
      <c r="H24" s="7"/>
      <c r="I24" s="6"/>
      <c r="J24" s="6"/>
    </row>
    <row r="25" spans="1:10" ht="18.75" customHeight="1" thickBot="1" x14ac:dyDescent="0.45">
      <c r="A25" s="195"/>
      <c r="B25" s="132" t="s">
        <v>229</v>
      </c>
      <c r="C25" s="138">
        <f>SUM(C23:C24)</f>
        <v>314050</v>
      </c>
      <c r="D25" s="135" t="e">
        <f>SUM(D23:D24)</f>
        <v>#N/A</v>
      </c>
      <c r="E25" s="34" t="e">
        <f>SUM(E23:E24)</f>
        <v>#N/A</v>
      </c>
      <c r="F25" s="34" t="e">
        <f t="shared" ref="F25:G25" si="2">SUM(F23:F24)</f>
        <v>#N/A</v>
      </c>
      <c r="G25" s="89" t="e">
        <f t="shared" si="2"/>
        <v>#N/A</v>
      </c>
      <c r="H25" s="7"/>
      <c r="I25" s="6"/>
      <c r="J25" s="6"/>
    </row>
    <row r="26" spans="1:10" ht="6" customHeight="1" thickBot="1" x14ac:dyDescent="0.45">
      <c r="C26" s="35"/>
      <c r="D26" s="35"/>
      <c r="E26" s="35"/>
      <c r="F26" s="35"/>
      <c r="G26" s="35"/>
      <c r="H26" s="6"/>
      <c r="I26" s="6"/>
      <c r="J26" s="6"/>
    </row>
    <row r="27" spans="1:10" ht="18.75" customHeight="1" x14ac:dyDescent="0.4">
      <c r="A27" s="207" t="s">
        <v>230</v>
      </c>
      <c r="B27" s="139" t="s">
        <v>231</v>
      </c>
      <c r="C27" s="147">
        <f>+C106</f>
        <v>48060</v>
      </c>
      <c r="D27" s="143" t="e">
        <f>+D106</f>
        <v>#VALUE!</v>
      </c>
      <c r="E27" s="36" t="e">
        <f>+E106</f>
        <v>#VALUE!</v>
      </c>
      <c r="F27" s="36" t="e">
        <f>+F106</f>
        <v>#VALUE!</v>
      </c>
      <c r="G27" s="91" t="e">
        <f>+G106</f>
        <v>#VALUE!</v>
      </c>
      <c r="H27" s="6"/>
      <c r="I27" s="6"/>
      <c r="J27" s="6"/>
    </row>
    <row r="28" spans="1:10" ht="18.75" customHeight="1" x14ac:dyDescent="0.4">
      <c r="A28" s="208"/>
      <c r="B28" s="140" t="s">
        <v>232</v>
      </c>
      <c r="C28" s="148">
        <f>+C115</f>
        <v>15950</v>
      </c>
      <c r="D28" s="144" t="e">
        <f>+D115</f>
        <v>#N/A</v>
      </c>
      <c r="E28" s="37" t="e">
        <f>+E115</f>
        <v>#N/A</v>
      </c>
      <c r="F28" s="37" t="e">
        <f>+F115</f>
        <v>#N/A</v>
      </c>
      <c r="G28" s="92" t="e">
        <f>+G115</f>
        <v>#N/A</v>
      </c>
      <c r="H28" s="6"/>
      <c r="I28" s="6"/>
      <c r="J28" s="6"/>
    </row>
    <row r="29" spans="1:10" ht="18.75" customHeight="1" x14ac:dyDescent="0.4">
      <c r="A29" s="208"/>
      <c r="B29" s="140" t="s">
        <v>233</v>
      </c>
      <c r="C29" s="148">
        <f>+C109</f>
        <v>21420</v>
      </c>
      <c r="D29" s="144" t="e">
        <f>+D109</f>
        <v>#VALUE!</v>
      </c>
      <c r="E29" s="37" t="e">
        <f>+E109</f>
        <v>#VALUE!</v>
      </c>
      <c r="F29" s="37" t="e">
        <f>+F109</f>
        <v>#VALUE!</v>
      </c>
      <c r="G29" s="92" t="e">
        <f>+G109</f>
        <v>#VALUE!</v>
      </c>
      <c r="H29" s="6"/>
      <c r="I29" s="6"/>
      <c r="J29" s="6"/>
    </row>
    <row r="30" spans="1:10" ht="18.75" customHeight="1" thickBot="1" x14ac:dyDescent="0.45">
      <c r="A30" s="209"/>
      <c r="B30" s="141" t="s">
        <v>234</v>
      </c>
      <c r="C30" s="149">
        <f>SUM(C27:C29)</f>
        <v>85430</v>
      </c>
      <c r="D30" s="145" t="e">
        <f>SUM(D27:D29)</f>
        <v>#VALUE!</v>
      </c>
      <c r="E30" s="38" t="e">
        <f>SUM(E27:E29)</f>
        <v>#VALUE!</v>
      </c>
      <c r="F30" s="38" t="e">
        <f t="shared" ref="F30:G30" si="3">SUM(F27:F29)</f>
        <v>#VALUE!</v>
      </c>
      <c r="G30" s="93" t="e">
        <f t="shared" si="3"/>
        <v>#VALUE!</v>
      </c>
      <c r="H30" s="6"/>
      <c r="I30" s="6"/>
      <c r="J30" s="6"/>
    </row>
    <row r="31" spans="1:10" ht="18.75" customHeight="1" x14ac:dyDescent="0.4">
      <c r="A31" s="207" t="s">
        <v>235</v>
      </c>
      <c r="B31" s="139" t="s">
        <v>231</v>
      </c>
      <c r="C31" s="147">
        <f>+C129</f>
        <v>48060</v>
      </c>
      <c r="D31" s="143" t="str">
        <f>+D129</f>
        <v>-</v>
      </c>
      <c r="E31" s="36" t="str">
        <f>+E129</f>
        <v>-</v>
      </c>
      <c r="F31" s="36" t="str">
        <f>+F129</f>
        <v>-</v>
      </c>
      <c r="G31" s="91" t="str">
        <f>+G129</f>
        <v>-</v>
      </c>
      <c r="H31" s="6"/>
      <c r="I31" s="6"/>
      <c r="J31" s="6"/>
    </row>
    <row r="32" spans="1:10" ht="18.75" customHeight="1" x14ac:dyDescent="0.4">
      <c r="A32" s="208"/>
      <c r="B32" s="140" t="s">
        <v>232</v>
      </c>
      <c r="C32" s="148">
        <f>+C138</f>
        <v>15950</v>
      </c>
      <c r="D32" s="144" t="str">
        <f>+D138</f>
        <v>-</v>
      </c>
      <c r="E32" s="37" t="str">
        <f>+E138</f>
        <v>-</v>
      </c>
      <c r="F32" s="37" t="str">
        <f>+F138</f>
        <v>-</v>
      </c>
      <c r="G32" s="92" t="str">
        <f>+G138</f>
        <v>-</v>
      </c>
      <c r="H32" s="90"/>
      <c r="I32" s="6"/>
      <c r="J32" s="6"/>
    </row>
    <row r="33" spans="1:10" ht="18.75" customHeight="1" x14ac:dyDescent="0.4">
      <c r="A33" s="208"/>
      <c r="B33" s="140" t="s">
        <v>233</v>
      </c>
      <c r="C33" s="148">
        <f>+C132</f>
        <v>23970</v>
      </c>
      <c r="D33" s="144" t="str">
        <f>+D132</f>
        <v>-</v>
      </c>
      <c r="E33" s="37" t="str">
        <f>+E132</f>
        <v>-</v>
      </c>
      <c r="F33" s="37" t="str">
        <f>+F132</f>
        <v>-</v>
      </c>
      <c r="G33" s="92" t="str">
        <f>+G132</f>
        <v>-</v>
      </c>
      <c r="H33" s="90"/>
      <c r="I33" s="6"/>
      <c r="J33" s="6"/>
    </row>
    <row r="34" spans="1:10" ht="18.75" customHeight="1" thickBot="1" x14ac:dyDescent="0.45">
      <c r="A34" s="209"/>
      <c r="B34" s="141" t="s">
        <v>236</v>
      </c>
      <c r="C34" s="149">
        <f>SUM(C31:C33)</f>
        <v>87980</v>
      </c>
      <c r="D34" s="145">
        <f>SUM(D31:D33)</f>
        <v>0</v>
      </c>
      <c r="E34" s="38">
        <f>SUM(E31:E33)</f>
        <v>0</v>
      </c>
      <c r="F34" s="38">
        <f t="shared" ref="F34:G34" si="4">SUM(F31:F33)</f>
        <v>0</v>
      </c>
      <c r="G34" s="93">
        <f t="shared" si="4"/>
        <v>0</v>
      </c>
      <c r="H34" s="90"/>
      <c r="I34" s="6"/>
      <c r="J34" s="6"/>
    </row>
    <row r="35" spans="1:10" ht="18.75" customHeight="1" x14ac:dyDescent="0.4">
      <c r="A35" s="207" t="s">
        <v>237</v>
      </c>
      <c r="B35" s="142" t="s">
        <v>238</v>
      </c>
      <c r="C35" s="150">
        <f t="shared" ref="C35:G35" si="5">+C30+C34</f>
        <v>173410</v>
      </c>
      <c r="D35" s="146" t="e">
        <f t="shared" si="5"/>
        <v>#VALUE!</v>
      </c>
      <c r="E35" s="39" t="e">
        <f t="shared" si="5"/>
        <v>#VALUE!</v>
      </c>
      <c r="F35" s="39" t="e">
        <f t="shared" si="5"/>
        <v>#VALUE!</v>
      </c>
      <c r="G35" s="94" t="e">
        <f t="shared" si="5"/>
        <v>#VALUE!</v>
      </c>
      <c r="H35" s="90"/>
      <c r="I35" s="6"/>
      <c r="J35" s="6"/>
    </row>
    <row r="36" spans="1:10" ht="18.75" customHeight="1" x14ac:dyDescent="0.4">
      <c r="A36" s="208"/>
      <c r="B36" s="140" t="s">
        <v>239</v>
      </c>
      <c r="C36" s="148">
        <f>IF(C35&lt;10000,CEILING(C35,50),IF(C35&gt;=10000,CEILING(C35,500)))</f>
        <v>173500</v>
      </c>
      <c r="D36" s="144" t="e">
        <f t="shared" ref="D36:G36" si="6">IF(D35&lt;10000,CEILING(D35,50),IF(D35&gt;=10000,CEILING(D35,500)))</f>
        <v>#VALUE!</v>
      </c>
      <c r="E36" s="37" t="e">
        <f t="shared" si="6"/>
        <v>#VALUE!</v>
      </c>
      <c r="F36" s="37" t="e">
        <f t="shared" si="6"/>
        <v>#VALUE!</v>
      </c>
      <c r="G36" s="92" t="e">
        <f t="shared" si="6"/>
        <v>#VALUE!</v>
      </c>
      <c r="H36" s="90"/>
      <c r="I36" s="6"/>
      <c r="J36" s="6"/>
    </row>
    <row r="37" spans="1:10" ht="18.75" customHeight="1" x14ac:dyDescent="0.4">
      <c r="A37" s="208"/>
      <c r="B37" s="140" t="s">
        <v>240</v>
      </c>
      <c r="C37" s="148">
        <f t="shared" ref="C37:G37" si="7">ROUND(C36*10%,0)</f>
        <v>17350</v>
      </c>
      <c r="D37" s="144" t="e">
        <f t="shared" si="7"/>
        <v>#VALUE!</v>
      </c>
      <c r="E37" s="37" t="e">
        <f t="shared" si="7"/>
        <v>#VALUE!</v>
      </c>
      <c r="F37" s="37" t="e">
        <f t="shared" si="7"/>
        <v>#VALUE!</v>
      </c>
      <c r="G37" s="92" t="e">
        <f t="shared" si="7"/>
        <v>#VALUE!</v>
      </c>
      <c r="H37" s="90"/>
      <c r="I37" s="6"/>
      <c r="J37" s="6"/>
    </row>
    <row r="38" spans="1:10" ht="18.75" customHeight="1" thickBot="1" x14ac:dyDescent="0.45">
      <c r="A38" s="209"/>
      <c r="B38" s="141" t="s">
        <v>241</v>
      </c>
      <c r="C38" s="149">
        <f>SUM(C36:C37)</f>
        <v>190850</v>
      </c>
      <c r="D38" s="145" t="e">
        <f>SUM(D36:D37)</f>
        <v>#VALUE!</v>
      </c>
      <c r="E38" s="38" t="e">
        <f>SUM(E36:E37)</f>
        <v>#VALUE!</v>
      </c>
      <c r="F38" s="38" t="e">
        <f t="shared" ref="F38:G38" si="8">SUM(F36:F37)</f>
        <v>#VALUE!</v>
      </c>
      <c r="G38" s="93" t="e">
        <f t="shared" si="8"/>
        <v>#VALUE!</v>
      </c>
      <c r="H38" s="90"/>
      <c r="I38" s="6"/>
      <c r="J38" s="6"/>
    </row>
    <row r="39" spans="1:10" ht="6" customHeight="1" thickBot="1" x14ac:dyDescent="0.45">
      <c r="C39" s="40"/>
      <c r="D39" s="40"/>
      <c r="E39" s="40"/>
      <c r="F39" s="40"/>
      <c r="G39" s="40"/>
      <c r="H39" s="6"/>
      <c r="I39" s="6"/>
      <c r="J39" s="6"/>
    </row>
    <row r="40" spans="1:10" s="43" customFormat="1" ht="18.75" customHeight="1" x14ac:dyDescent="0.4">
      <c r="A40" s="210" t="s">
        <v>242</v>
      </c>
      <c r="B40" s="151" t="s">
        <v>243</v>
      </c>
      <c r="C40" s="159">
        <f>C16-C25</f>
        <v>-64050</v>
      </c>
      <c r="D40" s="155" t="e">
        <f t="shared" ref="D40:G40" si="9">D16-D25</f>
        <v>#N/A</v>
      </c>
      <c r="E40" s="41" t="e">
        <f t="shared" si="9"/>
        <v>#N/A</v>
      </c>
      <c r="F40" s="41" t="e">
        <f t="shared" si="9"/>
        <v>#N/A</v>
      </c>
      <c r="G40" s="95" t="e">
        <f t="shared" si="9"/>
        <v>#N/A</v>
      </c>
      <c r="H40" s="42"/>
    </row>
    <row r="41" spans="1:10" s="46" customFormat="1" ht="18.75" customHeight="1" x14ac:dyDescent="0.4">
      <c r="A41" s="211"/>
      <c r="B41" s="152" t="s">
        <v>244</v>
      </c>
      <c r="C41" s="160">
        <f>+C40/C16</f>
        <v>-0.25619999999999998</v>
      </c>
      <c r="D41" s="156" t="e">
        <f t="shared" ref="D41:G41" si="10">+D40/D16</f>
        <v>#N/A</v>
      </c>
      <c r="E41" s="44" t="e">
        <f t="shared" si="10"/>
        <v>#N/A</v>
      </c>
      <c r="F41" s="44" t="e">
        <f t="shared" si="10"/>
        <v>#N/A</v>
      </c>
      <c r="G41" s="96" t="e">
        <f t="shared" si="10"/>
        <v>#N/A</v>
      </c>
      <c r="H41" s="45"/>
    </row>
    <row r="42" spans="1:10" s="43" customFormat="1" ht="18.75" customHeight="1" x14ac:dyDescent="0.4">
      <c r="A42" s="211"/>
      <c r="B42" s="153" t="s">
        <v>245</v>
      </c>
      <c r="C42" s="161">
        <f>C16-C38</f>
        <v>59150</v>
      </c>
      <c r="D42" s="157" t="e">
        <f t="shared" ref="D42:G42" si="11">D16-D38</f>
        <v>#VALUE!</v>
      </c>
      <c r="E42" s="47" t="e">
        <f t="shared" si="11"/>
        <v>#VALUE!</v>
      </c>
      <c r="F42" s="47" t="e">
        <f t="shared" si="11"/>
        <v>#VALUE!</v>
      </c>
      <c r="G42" s="97" t="e">
        <f t="shared" si="11"/>
        <v>#VALUE!</v>
      </c>
      <c r="H42" s="42"/>
    </row>
    <row r="43" spans="1:10" s="46" customFormat="1" ht="18.75" customHeight="1" thickBot="1" x14ac:dyDescent="0.45">
      <c r="A43" s="212"/>
      <c r="B43" s="154" t="s">
        <v>244</v>
      </c>
      <c r="C43" s="162">
        <f>+C42/C16</f>
        <v>0.2366</v>
      </c>
      <c r="D43" s="158" t="e">
        <f t="shared" ref="D43:G43" si="12">+D42/D16</f>
        <v>#VALUE!</v>
      </c>
      <c r="E43" s="48" t="e">
        <f t="shared" si="12"/>
        <v>#VALUE!</v>
      </c>
      <c r="F43" s="48" t="e">
        <f t="shared" si="12"/>
        <v>#VALUE!</v>
      </c>
      <c r="G43" s="98" t="e">
        <f t="shared" si="12"/>
        <v>#VALUE!</v>
      </c>
      <c r="H43" s="45"/>
    </row>
    <row r="44" spans="1:10" ht="14.25" thickBot="1" x14ac:dyDescent="0.45">
      <c r="A44" s="213"/>
      <c r="B44" s="214"/>
      <c r="C44" s="29"/>
      <c r="D44" s="29"/>
      <c r="E44" s="29"/>
      <c r="F44" s="29"/>
      <c r="G44" s="29"/>
      <c r="H44" s="6"/>
      <c r="I44" s="6"/>
      <c r="J44" s="6"/>
    </row>
    <row r="45" spans="1:10" ht="18.75" customHeight="1" x14ac:dyDescent="0.4">
      <c r="A45" s="196" t="s">
        <v>345</v>
      </c>
      <c r="B45" s="175" t="s">
        <v>351</v>
      </c>
      <c r="C45" s="191">
        <v>1000</v>
      </c>
      <c r="D45" s="169"/>
      <c r="E45" s="170"/>
      <c r="F45" s="170"/>
      <c r="G45" s="171"/>
      <c r="H45" s="6"/>
      <c r="I45" s="6"/>
      <c r="J45" s="6"/>
    </row>
    <row r="46" spans="1:10" ht="18.75" customHeight="1" x14ac:dyDescent="0.4">
      <c r="A46" s="197"/>
      <c r="B46" s="176" t="s">
        <v>346</v>
      </c>
      <c r="C46" s="192">
        <v>0.54166666666666663</v>
      </c>
      <c r="D46" s="172"/>
      <c r="E46" s="173"/>
      <c r="F46" s="173"/>
      <c r="G46" s="174"/>
      <c r="H46" s="6"/>
      <c r="I46" s="6"/>
      <c r="J46" s="6"/>
    </row>
    <row r="47" spans="1:10" ht="18.75" customHeight="1" x14ac:dyDescent="0.4">
      <c r="A47" s="197"/>
      <c r="B47" s="176" t="s">
        <v>347</v>
      </c>
      <c r="C47" s="192">
        <v>0.55902777777777779</v>
      </c>
      <c r="D47" s="172"/>
      <c r="E47" s="173"/>
      <c r="F47" s="173"/>
      <c r="G47" s="174"/>
      <c r="H47" s="6"/>
      <c r="I47" s="6"/>
      <c r="J47" s="6"/>
    </row>
    <row r="48" spans="1:10" ht="18.75" customHeight="1" x14ac:dyDescent="0.4">
      <c r="A48" s="197"/>
      <c r="B48" s="163" t="s">
        <v>348</v>
      </c>
      <c r="C48" s="167">
        <f>C47-C46</f>
        <v>1.736111111111116E-2</v>
      </c>
      <c r="D48" s="165">
        <f t="shared" ref="D48:G48" si="13">D47-D46</f>
        <v>0</v>
      </c>
      <c r="E48" s="70">
        <f t="shared" si="13"/>
        <v>0</v>
      </c>
      <c r="F48" s="70">
        <f t="shared" si="13"/>
        <v>0</v>
      </c>
      <c r="G48" s="99">
        <f t="shared" si="13"/>
        <v>0</v>
      </c>
      <c r="H48" s="6"/>
      <c r="I48" s="6"/>
      <c r="J48" s="6"/>
    </row>
    <row r="49" spans="1:10" ht="18.75" customHeight="1" thickBot="1" x14ac:dyDescent="0.45">
      <c r="A49" s="198"/>
      <c r="B49" s="164" t="s">
        <v>349</v>
      </c>
      <c r="C49" s="168">
        <f>C45*CEILING(C48,"1:00")*24</f>
        <v>1000</v>
      </c>
      <c r="D49" s="166">
        <f>D45*CEILING(D48,"1:00")*24</f>
        <v>0</v>
      </c>
      <c r="E49" s="100">
        <f t="shared" ref="E49:G49" si="14">E45*CEILING(E48,"1:00")*24</f>
        <v>0</v>
      </c>
      <c r="F49" s="100">
        <f t="shared" si="14"/>
        <v>0</v>
      </c>
      <c r="G49" s="101">
        <f t="shared" si="14"/>
        <v>0</v>
      </c>
      <c r="H49" s="6"/>
      <c r="I49" s="6"/>
      <c r="J49" s="6"/>
    </row>
    <row r="50" spans="1:10" ht="18.75" customHeight="1" thickBot="1" x14ac:dyDescent="0.45">
      <c r="A50" s="29"/>
      <c r="B50" s="29"/>
      <c r="C50" s="29"/>
      <c r="D50" s="29"/>
      <c r="E50" s="29"/>
      <c r="F50" s="29"/>
      <c r="G50" s="29"/>
      <c r="H50" s="6"/>
      <c r="I50" s="6"/>
      <c r="J50" s="6"/>
    </row>
    <row r="51" spans="1:10" ht="18.75" customHeight="1" x14ac:dyDescent="0.4">
      <c r="A51" s="196" t="s">
        <v>350</v>
      </c>
      <c r="B51" s="175" t="s">
        <v>352</v>
      </c>
      <c r="C51" s="191">
        <v>500</v>
      </c>
      <c r="D51" s="169"/>
      <c r="E51" s="170"/>
      <c r="F51" s="170"/>
      <c r="G51" s="171"/>
      <c r="H51" s="6"/>
      <c r="I51" s="6"/>
      <c r="J51" s="6"/>
    </row>
    <row r="52" spans="1:10" ht="18.75" customHeight="1" x14ac:dyDescent="0.4">
      <c r="A52" s="197"/>
      <c r="B52" s="176" t="s">
        <v>346</v>
      </c>
      <c r="C52" s="192">
        <v>0.66666666666666663</v>
      </c>
      <c r="D52" s="172"/>
      <c r="E52" s="173"/>
      <c r="F52" s="173"/>
      <c r="G52" s="174"/>
      <c r="H52" s="6"/>
      <c r="I52" s="6"/>
      <c r="J52" s="6"/>
    </row>
    <row r="53" spans="1:10" ht="18.75" customHeight="1" x14ac:dyDescent="0.4">
      <c r="A53" s="197"/>
      <c r="B53" s="176" t="s">
        <v>347</v>
      </c>
      <c r="C53" s="192">
        <v>0.72222222222222221</v>
      </c>
      <c r="D53" s="172"/>
      <c r="E53" s="173"/>
      <c r="F53" s="173"/>
      <c r="G53" s="174"/>
      <c r="H53" s="6"/>
      <c r="I53" s="6"/>
      <c r="J53" s="6"/>
    </row>
    <row r="54" spans="1:10" ht="18.75" customHeight="1" x14ac:dyDescent="0.4">
      <c r="A54" s="197"/>
      <c r="B54" s="163" t="s">
        <v>350</v>
      </c>
      <c r="C54" s="167">
        <f>C53-C52</f>
        <v>5.555555555555558E-2</v>
      </c>
      <c r="D54" s="165">
        <f t="shared" ref="D54:G54" si="15">D53-D52</f>
        <v>0</v>
      </c>
      <c r="E54" s="70">
        <f t="shared" si="15"/>
        <v>0</v>
      </c>
      <c r="F54" s="70">
        <f t="shared" si="15"/>
        <v>0</v>
      </c>
      <c r="G54" s="99">
        <f t="shared" si="15"/>
        <v>0</v>
      </c>
      <c r="H54" s="6"/>
      <c r="I54" s="6"/>
      <c r="J54" s="6"/>
    </row>
    <row r="55" spans="1:10" ht="18.75" customHeight="1" thickBot="1" x14ac:dyDescent="0.45">
      <c r="A55" s="198"/>
      <c r="B55" s="164" t="s">
        <v>349</v>
      </c>
      <c r="C55" s="168">
        <f>C51*CEILING(C54,"0:30")*24*2</f>
        <v>1500</v>
      </c>
      <c r="D55" s="166">
        <f t="shared" ref="D55:G55" si="16">D51*CEILING(D54,"0:30")*24*2</f>
        <v>0</v>
      </c>
      <c r="E55" s="100">
        <f t="shared" si="16"/>
        <v>0</v>
      </c>
      <c r="F55" s="100">
        <f t="shared" si="16"/>
        <v>0</v>
      </c>
      <c r="G55" s="101">
        <f t="shared" si="16"/>
        <v>0</v>
      </c>
      <c r="H55" s="6"/>
      <c r="I55" s="6"/>
      <c r="J55" s="6"/>
    </row>
    <row r="56" spans="1:10" x14ac:dyDescent="0.4">
      <c r="A56" s="69"/>
      <c r="B56" s="29"/>
      <c r="C56" s="29"/>
      <c r="D56" s="29"/>
      <c r="E56" s="29"/>
      <c r="F56" s="29"/>
      <c r="G56" s="29"/>
      <c r="H56" s="6"/>
      <c r="I56" s="6"/>
      <c r="J56" s="6"/>
    </row>
    <row r="57" spans="1:10" ht="15" customHeight="1" x14ac:dyDescent="0.4">
      <c r="H57" s="6"/>
      <c r="I57" s="6"/>
      <c r="J57" s="6"/>
    </row>
    <row r="58" spans="1:10" ht="15" hidden="1" customHeight="1" x14ac:dyDescent="0.4">
      <c r="B58" s="6" t="s">
        <v>246</v>
      </c>
      <c r="C58" s="6">
        <f>VLOOKUP(C4,$B$1070:$E$1116,4,FALSE)</f>
        <v>1</v>
      </c>
      <c r="D58" s="6">
        <f>VLOOKUP(D4,$B$1070:$E$1116,4,FALSE)</f>
        <v>1</v>
      </c>
      <c r="E58" s="6">
        <f>VLOOKUP(E4,$B$1070:$E$1116,4,FALSE)</f>
        <v>1</v>
      </c>
      <c r="F58" s="6">
        <f>VLOOKUP(F4,$B$1070:$E$1116,4,FALSE)</f>
        <v>1</v>
      </c>
      <c r="G58" s="6">
        <f>VLOOKUP(G4,$B$1070:$E$1116,4,FALSE)</f>
        <v>1</v>
      </c>
      <c r="H58" s="6"/>
      <c r="I58" s="6"/>
      <c r="J58" s="6"/>
    </row>
    <row r="59" spans="1:10" ht="15" hidden="1" customHeight="1" x14ac:dyDescent="0.4">
      <c r="B59" s="6" t="s">
        <v>247</v>
      </c>
      <c r="H59" s="6"/>
      <c r="I59" s="6"/>
      <c r="J59" s="6"/>
    </row>
    <row r="60" spans="1:10" ht="15" hidden="1" customHeight="1" x14ac:dyDescent="0.4">
      <c r="B60" s="6" t="s">
        <v>248</v>
      </c>
      <c r="C60" s="29">
        <f>VALUE(CONCATENATE(C169,C67))</f>
        <v>9320</v>
      </c>
      <c r="D60" s="29">
        <f t="shared" ref="D60:G60" si="17">VALUE(CONCATENATE(D169,D67))</f>
        <v>910</v>
      </c>
      <c r="E60" s="29">
        <f t="shared" si="17"/>
        <v>910</v>
      </c>
      <c r="F60" s="29">
        <f t="shared" si="17"/>
        <v>910</v>
      </c>
      <c r="G60" s="29">
        <f t="shared" si="17"/>
        <v>910</v>
      </c>
      <c r="H60" s="6"/>
      <c r="I60" s="6"/>
      <c r="J60" s="6"/>
    </row>
    <row r="61" spans="1:10" ht="15" hidden="1" customHeight="1" x14ac:dyDescent="0.4">
      <c r="B61" s="6" t="s">
        <v>249</v>
      </c>
      <c r="C61" s="50">
        <f>VLOOKUP(C$60,$B$182:$F$985,3,FALSE)</f>
        <v>64090</v>
      </c>
      <c r="D61" s="50" t="e">
        <f>VLOOKUP(D$60,$B$182:$F$985,3,FALSE)</f>
        <v>#N/A</v>
      </c>
      <c r="E61" s="50" t="e">
        <f>VLOOKUP(E$60,$B$182:$F$985,3,FALSE)</f>
        <v>#N/A</v>
      </c>
      <c r="F61" s="50" t="e">
        <f>VLOOKUP(F$60,$B$182:$F$985,3,FALSE)</f>
        <v>#N/A</v>
      </c>
      <c r="G61" s="50" t="e">
        <f>VLOOKUP(G$60,$B$182:$F$985,3,FALSE)</f>
        <v>#N/A</v>
      </c>
      <c r="H61" s="6"/>
      <c r="I61" s="6"/>
      <c r="J61" s="6"/>
    </row>
    <row r="62" spans="1:10" ht="15" hidden="1" customHeight="1" x14ac:dyDescent="0.4">
      <c r="B62" s="6" t="s">
        <v>250</v>
      </c>
      <c r="C62" s="50">
        <f>VLOOKUP(C$60,$B$182:$F$985,4,FALSE)</f>
        <v>4660</v>
      </c>
      <c r="D62" s="50" t="e">
        <f>VLOOKUP(D$60,$B$182:$F$985,4,FALSE)</f>
        <v>#N/A</v>
      </c>
      <c r="E62" s="50" t="e">
        <f>VLOOKUP(E$60,$B$182:$F$985,4,FALSE)</f>
        <v>#N/A</v>
      </c>
      <c r="F62" s="50" t="e">
        <f>VLOOKUP(F$60,$B$182:$F$985,4,FALSE)</f>
        <v>#N/A</v>
      </c>
      <c r="G62" s="50" t="e">
        <f>VLOOKUP(G$60,$B$182:$F$985,4,FALSE)</f>
        <v>#N/A</v>
      </c>
      <c r="H62" s="6"/>
      <c r="I62" s="6"/>
      <c r="J62" s="6"/>
    </row>
    <row r="63" spans="1:10" ht="15" hidden="1" customHeight="1" x14ac:dyDescent="0.4">
      <c r="B63" s="6" t="s">
        <v>251</v>
      </c>
      <c r="C63" s="50">
        <f>VLOOKUP(C$60,$B$182:$F$985,5,FALSE)</f>
        <v>11650</v>
      </c>
      <c r="D63" s="50" t="e">
        <f>VLOOKUP(D$60,$B$182:$F$985,5,FALSE)</f>
        <v>#N/A</v>
      </c>
      <c r="E63" s="50" t="e">
        <f>VLOOKUP(E$60,$B$182:$F$985,5,FALSE)</f>
        <v>#N/A</v>
      </c>
      <c r="F63" s="50" t="e">
        <f>VLOOKUP(F$60,$B$182:$F$985,5,FALSE)</f>
        <v>#N/A</v>
      </c>
      <c r="G63" s="50" t="e">
        <f>VLOOKUP(G$60,$B$182:$F$985,5,FALSE)</f>
        <v>#N/A</v>
      </c>
      <c r="H63" s="6"/>
      <c r="I63" s="6"/>
      <c r="J63" s="6"/>
    </row>
    <row r="64" spans="1:10" ht="15" hidden="1" customHeight="1" x14ac:dyDescent="0.4">
      <c r="B64" s="6" t="s">
        <v>252</v>
      </c>
      <c r="C64" s="6">
        <f>CEILING(IF(C10&lt;=200,C10,200),10)</f>
        <v>200</v>
      </c>
      <c r="D64" s="6">
        <f>CEILING(IF(D10&lt;=200,D10,200),10)</f>
        <v>0</v>
      </c>
      <c r="E64" s="6">
        <f>CEILING(IF(E10&lt;=200,E10,200),10)</f>
        <v>0</v>
      </c>
      <c r="F64" s="6">
        <f>CEILING(IF(F10&lt;=200,F10,200),10)</f>
        <v>0</v>
      </c>
      <c r="G64" s="6">
        <f>CEILING(IF(G10&lt;=200,G10,200),10)</f>
        <v>0</v>
      </c>
      <c r="H64" s="6"/>
      <c r="I64" s="6"/>
      <c r="J64" s="6"/>
    </row>
    <row r="65" spans="2:10" ht="15" hidden="1" customHeight="1" x14ac:dyDescent="0.4">
      <c r="B65" s="6" t="s">
        <v>253</v>
      </c>
      <c r="C65" s="6">
        <f>CEILING(IF(C10&lt;=200,0,IF(C10&gt;500,300,C10-200)),20)</f>
        <v>300</v>
      </c>
      <c r="D65" s="6">
        <f>CEILING(IF(D10&lt;=200,0,IF(D10&gt;500,300,D10-200)),20)</f>
        <v>0</v>
      </c>
      <c r="E65" s="6">
        <f>CEILING(IF(E10&lt;=200,0,IF(E10&gt;500,300,E10-200)),20)</f>
        <v>0</v>
      </c>
      <c r="F65" s="6">
        <f>CEILING(IF(F10&lt;=200,0,IF(F10&gt;500,300,F10-200)),20)</f>
        <v>0</v>
      </c>
      <c r="G65" s="6">
        <f>CEILING(IF(G10&lt;=200,0,IF(G10&gt;500,300,G10-200)),20)</f>
        <v>0</v>
      </c>
      <c r="H65" s="6"/>
      <c r="I65" s="6"/>
      <c r="J65" s="6"/>
    </row>
    <row r="66" spans="2:10" ht="15" hidden="1" customHeight="1" x14ac:dyDescent="0.4">
      <c r="B66" s="6" t="s">
        <v>254</v>
      </c>
      <c r="C66" s="6">
        <f>CEILING(IF(C10&lt;=500,0,C10-500),50)</f>
        <v>650</v>
      </c>
      <c r="D66" s="6">
        <f>CEILING(IF(D10&lt;=500,0,D10-500),50)</f>
        <v>0</v>
      </c>
      <c r="E66" s="6">
        <f>CEILING(IF(E10&lt;=500,0,E10-500),50)</f>
        <v>0</v>
      </c>
      <c r="F66" s="6">
        <f>CEILING(IF(F10&lt;=500,0,F10-500),50)</f>
        <v>0</v>
      </c>
      <c r="G66" s="6">
        <f>CEILING(IF(G10&lt;=500,0,G10-500),50)</f>
        <v>0</v>
      </c>
      <c r="H66" s="6"/>
      <c r="I66" s="6"/>
      <c r="J66" s="6"/>
    </row>
    <row r="67" spans="2:10" ht="15" hidden="1" customHeight="1" x14ac:dyDescent="0.4">
      <c r="B67" s="6" t="s">
        <v>255</v>
      </c>
      <c r="C67" s="6">
        <f>+C64/10</f>
        <v>20</v>
      </c>
      <c r="D67" s="6">
        <f t="shared" ref="D67:G67" si="18">+D64/10</f>
        <v>0</v>
      </c>
      <c r="E67" s="6">
        <f t="shared" si="18"/>
        <v>0</v>
      </c>
      <c r="F67" s="6">
        <f t="shared" si="18"/>
        <v>0</v>
      </c>
      <c r="G67" s="6">
        <f t="shared" si="18"/>
        <v>0</v>
      </c>
      <c r="H67" s="6"/>
      <c r="I67" s="6"/>
      <c r="J67" s="6"/>
    </row>
    <row r="68" spans="2:10" ht="15" hidden="1" customHeight="1" x14ac:dyDescent="0.4">
      <c r="B68" s="6" t="s">
        <v>256</v>
      </c>
      <c r="C68" s="6">
        <f>+C65/20</f>
        <v>15</v>
      </c>
      <c r="D68" s="6">
        <f t="shared" ref="D68:G68" si="19">+D65/20</f>
        <v>0</v>
      </c>
      <c r="E68" s="6">
        <f t="shared" si="19"/>
        <v>0</v>
      </c>
      <c r="F68" s="6">
        <f t="shared" si="19"/>
        <v>0</v>
      </c>
      <c r="G68" s="6">
        <f t="shared" si="19"/>
        <v>0</v>
      </c>
      <c r="H68" s="6"/>
      <c r="I68" s="6"/>
      <c r="J68" s="6"/>
    </row>
    <row r="69" spans="2:10" ht="15" hidden="1" customHeight="1" x14ac:dyDescent="0.4">
      <c r="B69" s="6" t="s">
        <v>257</v>
      </c>
      <c r="C69" s="6">
        <f>+C66/50</f>
        <v>13</v>
      </c>
      <c r="D69" s="6">
        <f t="shared" ref="D69:G69" si="20">+D66/50</f>
        <v>0</v>
      </c>
      <c r="E69" s="6">
        <f t="shared" si="20"/>
        <v>0</v>
      </c>
      <c r="F69" s="6">
        <f t="shared" si="20"/>
        <v>0</v>
      </c>
      <c r="G69" s="6">
        <f t="shared" si="20"/>
        <v>0</v>
      </c>
      <c r="H69" s="6"/>
      <c r="I69" s="6"/>
      <c r="J69" s="6"/>
    </row>
    <row r="70" spans="2:10" ht="15" hidden="1" customHeight="1" x14ac:dyDescent="0.4">
      <c r="B70" s="6" t="s">
        <v>258</v>
      </c>
      <c r="C70" s="50">
        <f>+C61</f>
        <v>64090</v>
      </c>
      <c r="D70" s="50" t="e">
        <f t="shared" ref="D70:G70" si="21">+D61</f>
        <v>#N/A</v>
      </c>
      <c r="E70" s="50" t="e">
        <f t="shared" si="21"/>
        <v>#N/A</v>
      </c>
      <c r="F70" s="50" t="e">
        <f t="shared" si="21"/>
        <v>#N/A</v>
      </c>
      <c r="G70" s="50" t="e">
        <f t="shared" si="21"/>
        <v>#N/A</v>
      </c>
      <c r="H70" s="6"/>
      <c r="I70" s="6"/>
      <c r="J70" s="6"/>
    </row>
    <row r="71" spans="2:10" ht="15" hidden="1" customHeight="1" x14ac:dyDescent="0.4">
      <c r="B71" s="6" t="s">
        <v>259</v>
      </c>
      <c r="C71" s="50">
        <f>+C62*C68</f>
        <v>69900</v>
      </c>
      <c r="D71" s="50" t="e">
        <f t="shared" ref="D71:G71" si="22">+D62*D68</f>
        <v>#N/A</v>
      </c>
      <c r="E71" s="50" t="e">
        <f t="shared" si="22"/>
        <v>#N/A</v>
      </c>
      <c r="F71" s="50" t="e">
        <f t="shared" si="22"/>
        <v>#N/A</v>
      </c>
      <c r="G71" s="50" t="e">
        <f t="shared" si="22"/>
        <v>#N/A</v>
      </c>
      <c r="H71" s="6"/>
      <c r="I71" s="6"/>
      <c r="J71" s="6"/>
    </row>
    <row r="72" spans="2:10" ht="15" hidden="1" customHeight="1" x14ac:dyDescent="0.4">
      <c r="B72" s="6" t="s">
        <v>260</v>
      </c>
      <c r="C72" s="50">
        <f>+C69*C63</f>
        <v>151450</v>
      </c>
      <c r="D72" s="50" t="e">
        <f t="shared" ref="D72:G72" si="23">+D69*D63</f>
        <v>#N/A</v>
      </c>
      <c r="E72" s="50" t="e">
        <f t="shared" si="23"/>
        <v>#N/A</v>
      </c>
      <c r="F72" s="50" t="e">
        <f t="shared" si="23"/>
        <v>#N/A</v>
      </c>
      <c r="G72" s="50" t="e">
        <f t="shared" si="23"/>
        <v>#N/A</v>
      </c>
      <c r="H72" s="6"/>
      <c r="I72" s="6"/>
      <c r="J72" s="6"/>
    </row>
    <row r="73" spans="2:10" ht="15" hidden="1" customHeight="1" x14ac:dyDescent="0.4">
      <c r="B73" s="6" t="s">
        <v>261</v>
      </c>
      <c r="C73" s="50">
        <f>SUM(C70:C72)</f>
        <v>285440</v>
      </c>
      <c r="D73" s="50" t="e">
        <f t="shared" ref="D73:G73" si="24">SUM(D70:D72)</f>
        <v>#N/A</v>
      </c>
      <c r="E73" s="50" t="e">
        <f t="shared" si="24"/>
        <v>#N/A</v>
      </c>
      <c r="F73" s="50" t="e">
        <f t="shared" si="24"/>
        <v>#N/A</v>
      </c>
      <c r="G73" s="50" t="e">
        <f t="shared" si="24"/>
        <v>#N/A</v>
      </c>
      <c r="H73" s="6"/>
      <c r="I73" s="6"/>
      <c r="J73" s="6"/>
    </row>
    <row r="74" spans="2:10" ht="15" hidden="1" customHeight="1" x14ac:dyDescent="0.4">
      <c r="B74" s="6" t="s">
        <v>262</v>
      </c>
      <c r="C74" s="50">
        <f>IF(C73&lt;10000,CEILING(C73,50),IF(C73&gt;=10000,CEILING(C73,500)))</f>
        <v>285500</v>
      </c>
      <c r="D74" s="50" t="e">
        <f t="shared" ref="D74:G74" si="25">IF(D73&lt;10000,CEILING(D73,50),IF(D73&gt;=10000,CEILING(D73,500)))</f>
        <v>#N/A</v>
      </c>
      <c r="E74" s="50" t="e">
        <f t="shared" si="25"/>
        <v>#N/A</v>
      </c>
      <c r="F74" s="50" t="e">
        <f t="shared" si="25"/>
        <v>#N/A</v>
      </c>
      <c r="G74" s="50" t="e">
        <f t="shared" si="25"/>
        <v>#N/A</v>
      </c>
      <c r="H74" s="6"/>
      <c r="I74" s="6"/>
      <c r="J74" s="6"/>
    </row>
    <row r="75" spans="2:10" ht="15" hidden="1" customHeight="1" x14ac:dyDescent="0.4">
      <c r="C75" s="50"/>
      <c r="D75" s="50"/>
      <c r="E75" s="50"/>
      <c r="F75" s="50"/>
      <c r="G75" s="50"/>
      <c r="H75" s="6"/>
      <c r="I75" s="6"/>
      <c r="J75" s="6"/>
    </row>
    <row r="76" spans="2:10" ht="15" hidden="1" customHeight="1" x14ac:dyDescent="0.4">
      <c r="B76" s="6" t="s">
        <v>263</v>
      </c>
      <c r="H76" s="6"/>
      <c r="I76" s="6"/>
      <c r="J76" s="6"/>
    </row>
    <row r="77" spans="2:10" ht="15" hidden="1" customHeight="1" x14ac:dyDescent="0.4">
      <c r="B77" s="6" t="s">
        <v>264</v>
      </c>
      <c r="H77" s="6"/>
      <c r="I77" s="6"/>
      <c r="J77" s="6"/>
    </row>
    <row r="78" spans="2:10" ht="15" hidden="1" customHeight="1" x14ac:dyDescent="0.4">
      <c r="B78" s="6" t="s">
        <v>265</v>
      </c>
      <c r="H78" s="6"/>
      <c r="I78" s="6"/>
      <c r="J78" s="6"/>
    </row>
    <row r="79" spans="2:10" ht="15" hidden="1" customHeight="1" x14ac:dyDescent="0.4">
      <c r="B79" s="6" t="s">
        <v>248</v>
      </c>
      <c r="C79" s="29">
        <f>VALUE(CONCATENATE(C169,C84))</f>
        <v>9340</v>
      </c>
      <c r="D79" s="29">
        <f t="shared" ref="D79:G79" si="26">VALUE(CONCATENATE(D169,D84))</f>
        <v>910</v>
      </c>
      <c r="E79" s="29">
        <f t="shared" si="26"/>
        <v>910</v>
      </c>
      <c r="F79" s="29">
        <f t="shared" si="26"/>
        <v>910</v>
      </c>
      <c r="G79" s="29">
        <f t="shared" si="26"/>
        <v>910</v>
      </c>
      <c r="H79" s="6"/>
      <c r="I79" s="6"/>
      <c r="J79" s="6"/>
    </row>
    <row r="80" spans="2:10" ht="15" hidden="1" customHeight="1" x14ac:dyDescent="0.4">
      <c r="B80" s="6" t="s">
        <v>249</v>
      </c>
      <c r="C80" s="50" t="e">
        <f>VLOOKUP(C$79,$B$182:$F$985,3,FALSE)</f>
        <v>#N/A</v>
      </c>
      <c r="D80" s="50" t="e">
        <f>VLOOKUP(D$79,$B$182:$F$985,3,FALSE)</f>
        <v>#N/A</v>
      </c>
      <c r="E80" s="50" t="e">
        <f>VLOOKUP(E$79,$B$182:$F$985,3,FALSE)</f>
        <v>#N/A</v>
      </c>
      <c r="F80" s="50" t="e">
        <f>VLOOKUP(F$79,$B$182:$F$985,3,FALSE)</f>
        <v>#N/A</v>
      </c>
      <c r="G80" s="50" t="e">
        <f>VLOOKUP(G$79,$B$182:$F$985,3,FALSE)</f>
        <v>#N/A</v>
      </c>
      <c r="H80" s="6"/>
      <c r="I80" s="6"/>
      <c r="J80" s="6"/>
    </row>
    <row r="81" spans="2:10" ht="15" hidden="1" customHeight="1" x14ac:dyDescent="0.4">
      <c r="B81" s="6" t="s">
        <v>266</v>
      </c>
      <c r="C81" s="50" t="e">
        <f>VLOOKUP(C$79,$B$182:$F$985,4,FALSE)</f>
        <v>#N/A</v>
      </c>
      <c r="D81" s="50" t="e">
        <f>VLOOKUP(D$79,$B$182:$F$985,4,FALSE)</f>
        <v>#N/A</v>
      </c>
      <c r="E81" s="50" t="e">
        <f>VLOOKUP(E$79,$B$182:$F$985,4,FALSE)</f>
        <v>#N/A</v>
      </c>
      <c r="F81" s="50" t="e">
        <f>VLOOKUP(F$79,$B$182:$F$985,4,FALSE)</f>
        <v>#N/A</v>
      </c>
      <c r="G81" s="50" t="e">
        <f>VLOOKUP(G$79,$B$182:$F$985,4,FALSE)</f>
        <v>#N/A</v>
      </c>
      <c r="H81" s="6"/>
      <c r="I81" s="6"/>
      <c r="J81" s="6"/>
    </row>
    <row r="82" spans="2:10" ht="15" hidden="1" customHeight="1" x14ac:dyDescent="0.4">
      <c r="B82" s="6" t="s">
        <v>252</v>
      </c>
      <c r="C82" s="6">
        <f>IF(C10&lt;=10,CEILING(C10,5),IF(C10&lt;=200,CEILING(C10,10),IF(C10&gt;200,200)))</f>
        <v>200</v>
      </c>
      <c r="D82" s="6">
        <f>IF(D10&lt;=10,CEILING(D10,5),IF(D10&lt;=200,CEILING(D10,10),IF(D10&gt;200,200)))</f>
        <v>0</v>
      </c>
      <c r="E82" s="6">
        <f>IF(E10&lt;=10,CEILING(E10,5),IF(E10&lt;=200,CEILING(E10,10),IF(E10&gt;200,200)))</f>
        <v>0</v>
      </c>
      <c r="F82" s="6">
        <f>IF(F10&lt;=10,CEILING(F10,5),IF(F10&lt;=200,CEILING(F10,10),IF(F10&gt;200,200)))</f>
        <v>0</v>
      </c>
      <c r="G82" s="6">
        <f>IF(G10&lt;=10,CEILING(G10,5),IF(G10&lt;=200,CEILING(G10,10),IF(G10&gt;200,200)))</f>
        <v>0</v>
      </c>
      <c r="H82" s="6"/>
      <c r="I82" s="6"/>
      <c r="J82" s="6"/>
    </row>
    <row r="83" spans="2:10" ht="15" hidden="1" customHeight="1" x14ac:dyDescent="0.4">
      <c r="B83" s="6" t="s">
        <v>253</v>
      </c>
      <c r="C83" s="6">
        <f>CEILING(IF(C10&lt;=200,0,C10-200),20)</f>
        <v>960</v>
      </c>
      <c r="D83" s="6">
        <f>CEILING(IF(D10&lt;=200,0,D10-200),20)</f>
        <v>0</v>
      </c>
      <c r="E83" s="6">
        <f>CEILING(IF(E10&lt;=200,0,E10-200),20)</f>
        <v>0</v>
      </c>
      <c r="F83" s="6">
        <f>CEILING(IF(F10&lt;=200,0,F10-200),20)</f>
        <v>0</v>
      </c>
      <c r="G83" s="6">
        <f>CEILING(IF(G10&lt;=200,0,G10-200),20)</f>
        <v>0</v>
      </c>
      <c r="H83" s="6"/>
      <c r="I83" s="6"/>
      <c r="J83" s="6"/>
    </row>
    <row r="84" spans="2:10" ht="15" hidden="1" customHeight="1" x14ac:dyDescent="0.4">
      <c r="B84" s="6" t="s">
        <v>255</v>
      </c>
      <c r="C84" s="6">
        <f>+C82/5</f>
        <v>40</v>
      </c>
      <c r="D84" s="6">
        <f t="shared" ref="D84:G84" si="27">+D82/5</f>
        <v>0</v>
      </c>
      <c r="E84" s="6">
        <f t="shared" si="27"/>
        <v>0</v>
      </c>
      <c r="F84" s="6">
        <f t="shared" si="27"/>
        <v>0</v>
      </c>
      <c r="G84" s="6">
        <f t="shared" si="27"/>
        <v>0</v>
      </c>
      <c r="H84" s="6"/>
      <c r="I84" s="6"/>
      <c r="J84" s="6"/>
    </row>
    <row r="85" spans="2:10" ht="15" hidden="1" customHeight="1" x14ac:dyDescent="0.4">
      <c r="B85" s="6" t="s">
        <v>256</v>
      </c>
      <c r="C85" s="6">
        <f>+C83/20</f>
        <v>48</v>
      </c>
      <c r="D85" s="6">
        <f t="shared" ref="D85:G85" si="28">+D83/20</f>
        <v>0</v>
      </c>
      <c r="E85" s="6">
        <f t="shared" si="28"/>
        <v>0</v>
      </c>
      <c r="F85" s="6">
        <f t="shared" si="28"/>
        <v>0</v>
      </c>
      <c r="G85" s="6">
        <f t="shared" si="28"/>
        <v>0</v>
      </c>
      <c r="H85" s="6"/>
      <c r="I85" s="6"/>
      <c r="J85" s="6"/>
    </row>
    <row r="86" spans="2:10" ht="15" hidden="1" customHeight="1" x14ac:dyDescent="0.4">
      <c r="B86" s="6" t="s">
        <v>258</v>
      </c>
      <c r="C86" s="50" t="e">
        <f>+C80</f>
        <v>#N/A</v>
      </c>
      <c r="D86" s="50" t="e">
        <f t="shared" ref="D86:G86" si="29">+D80</f>
        <v>#N/A</v>
      </c>
      <c r="E86" s="50" t="e">
        <f t="shared" si="29"/>
        <v>#N/A</v>
      </c>
      <c r="F86" s="50" t="e">
        <f t="shared" si="29"/>
        <v>#N/A</v>
      </c>
      <c r="G86" s="50" t="e">
        <f t="shared" si="29"/>
        <v>#N/A</v>
      </c>
      <c r="H86" s="6"/>
      <c r="I86" s="6"/>
      <c r="J86" s="6"/>
    </row>
    <row r="87" spans="2:10" ht="15" hidden="1" customHeight="1" x14ac:dyDescent="0.4">
      <c r="B87" s="6" t="s">
        <v>259</v>
      </c>
      <c r="C87" s="50" t="e">
        <f>C81*C85</f>
        <v>#N/A</v>
      </c>
      <c r="D87" s="50" t="e">
        <f t="shared" ref="D87:G87" si="30">D81*D85</f>
        <v>#N/A</v>
      </c>
      <c r="E87" s="50" t="e">
        <f t="shared" si="30"/>
        <v>#N/A</v>
      </c>
      <c r="F87" s="50" t="e">
        <f t="shared" si="30"/>
        <v>#N/A</v>
      </c>
      <c r="G87" s="50" t="e">
        <f t="shared" si="30"/>
        <v>#N/A</v>
      </c>
      <c r="H87" s="6"/>
      <c r="I87" s="6"/>
      <c r="J87" s="6"/>
    </row>
    <row r="88" spans="2:10" ht="15" hidden="1" customHeight="1" x14ac:dyDescent="0.4">
      <c r="B88" s="6" t="s">
        <v>267</v>
      </c>
      <c r="C88" s="50" t="e">
        <f>SUM(C86:C87)</f>
        <v>#N/A</v>
      </c>
      <c r="D88" s="50" t="e">
        <f t="shared" ref="D88:G88" si="31">SUM(D86:D87)</f>
        <v>#N/A</v>
      </c>
      <c r="E88" s="50" t="e">
        <f t="shared" si="31"/>
        <v>#N/A</v>
      </c>
      <c r="F88" s="50" t="e">
        <f t="shared" si="31"/>
        <v>#N/A</v>
      </c>
      <c r="G88" s="50" t="e">
        <f t="shared" si="31"/>
        <v>#N/A</v>
      </c>
      <c r="H88" s="6"/>
      <c r="I88" s="6"/>
      <c r="J88" s="6"/>
    </row>
    <row r="89" spans="2:10" ht="15" hidden="1" customHeight="1" x14ac:dyDescent="0.4">
      <c r="B89" s="6" t="s">
        <v>262</v>
      </c>
      <c r="C89" s="50" t="e">
        <f>IF(C88&lt;10000,CEILING(C88,50),IF(C88&gt;=10000,CEILING(C88,500)))</f>
        <v>#N/A</v>
      </c>
      <c r="D89" s="50" t="e">
        <f t="shared" ref="D89:G89" si="32">IF(D88&lt;10000,CEILING(D88,50),IF(D88&gt;=10000,CEILING(D88,500)))</f>
        <v>#N/A</v>
      </c>
      <c r="E89" s="50" t="e">
        <f t="shared" si="32"/>
        <v>#N/A</v>
      </c>
      <c r="F89" s="50" t="e">
        <f t="shared" si="32"/>
        <v>#N/A</v>
      </c>
      <c r="G89" s="50" t="e">
        <f t="shared" si="32"/>
        <v>#N/A</v>
      </c>
      <c r="H89" s="6"/>
      <c r="I89" s="6"/>
      <c r="J89" s="6"/>
    </row>
    <row r="90" spans="2:10" ht="15" hidden="1" customHeight="1" x14ac:dyDescent="0.4">
      <c r="B90" s="6">
        <v>1</v>
      </c>
      <c r="C90" s="50">
        <f>+C74</f>
        <v>285500</v>
      </c>
      <c r="D90" s="50" t="e">
        <f t="shared" ref="D90:G90" si="33">+D74</f>
        <v>#N/A</v>
      </c>
      <c r="E90" s="50" t="e">
        <f t="shared" si="33"/>
        <v>#N/A</v>
      </c>
      <c r="F90" s="50" t="e">
        <f t="shared" si="33"/>
        <v>#N/A</v>
      </c>
      <c r="G90" s="50" t="e">
        <f t="shared" si="33"/>
        <v>#N/A</v>
      </c>
      <c r="H90" s="6"/>
      <c r="I90" s="6"/>
      <c r="J90" s="6"/>
    </row>
    <row r="91" spans="2:10" ht="15" hidden="1" customHeight="1" x14ac:dyDescent="0.4">
      <c r="B91" s="6">
        <v>10</v>
      </c>
      <c r="C91" s="50" t="e">
        <f>+C89</f>
        <v>#N/A</v>
      </c>
      <c r="D91" s="50" t="e">
        <f t="shared" ref="D91:G91" si="34">+D89</f>
        <v>#N/A</v>
      </c>
      <c r="E91" s="50" t="e">
        <f t="shared" si="34"/>
        <v>#N/A</v>
      </c>
      <c r="F91" s="50" t="e">
        <f t="shared" si="34"/>
        <v>#N/A</v>
      </c>
      <c r="G91" s="50" t="e">
        <f t="shared" si="34"/>
        <v>#N/A</v>
      </c>
      <c r="H91" s="6"/>
      <c r="I91" s="6"/>
      <c r="J91" s="6"/>
    </row>
    <row r="92" spans="2:10" ht="15" hidden="1" customHeight="1" x14ac:dyDescent="0.4">
      <c r="C92" s="50"/>
      <c r="D92" s="50"/>
      <c r="E92" s="50"/>
      <c r="F92" s="50"/>
      <c r="G92" s="50"/>
      <c r="H92" s="6"/>
      <c r="I92" s="6"/>
      <c r="J92" s="6"/>
    </row>
    <row r="93" spans="2:10" ht="15" hidden="1" customHeight="1" x14ac:dyDescent="0.4">
      <c r="C93" s="50"/>
      <c r="D93" s="50"/>
      <c r="E93" s="50"/>
      <c r="F93" s="50"/>
      <c r="G93" s="50"/>
      <c r="H93" s="6"/>
      <c r="I93" s="6"/>
      <c r="J93" s="6"/>
    </row>
    <row r="94" spans="2:10" ht="15" hidden="1" customHeight="1" x14ac:dyDescent="0.4">
      <c r="H94" s="6"/>
      <c r="I94" s="6"/>
      <c r="J94" s="6"/>
    </row>
    <row r="95" spans="2:10" ht="15" hidden="1" customHeight="1" x14ac:dyDescent="0.4">
      <c r="H95" s="6"/>
      <c r="I95" s="6"/>
      <c r="J95" s="6"/>
    </row>
    <row r="96" spans="2:10" ht="15" hidden="1" customHeight="1" x14ac:dyDescent="0.4">
      <c r="B96" s="6" t="s">
        <v>265</v>
      </c>
      <c r="C96" s="50"/>
      <c r="D96" s="50"/>
      <c r="E96" s="50"/>
      <c r="F96" s="50"/>
      <c r="G96" s="50"/>
      <c r="H96" s="6"/>
      <c r="I96" s="6"/>
      <c r="J96" s="6"/>
    </row>
    <row r="97" spans="2:10" ht="15" hidden="1" customHeight="1" x14ac:dyDescent="0.4">
      <c r="B97" s="6" t="s">
        <v>268</v>
      </c>
      <c r="C97" s="50"/>
      <c r="D97" s="50"/>
      <c r="E97" s="50"/>
      <c r="F97" s="50"/>
      <c r="G97" s="50"/>
      <c r="H97" s="6"/>
      <c r="I97" s="6"/>
      <c r="J97" s="6"/>
    </row>
    <row r="98" spans="2:10" ht="15" hidden="1" customHeight="1" x14ac:dyDescent="0.4">
      <c r="C98" s="50">
        <v>2</v>
      </c>
      <c r="D98" s="50">
        <v>3</v>
      </c>
      <c r="E98" s="50">
        <v>4</v>
      </c>
      <c r="F98" s="50">
        <v>5</v>
      </c>
      <c r="G98" s="50">
        <v>6</v>
      </c>
      <c r="H98" s="6"/>
      <c r="I98" s="6"/>
      <c r="J98" s="6"/>
    </row>
    <row r="99" spans="2:10" ht="15" hidden="1" customHeight="1" x14ac:dyDescent="0.4">
      <c r="B99" s="6" t="s">
        <v>269</v>
      </c>
      <c r="C99" s="51">
        <f>IF(C12=0,"-",IF(C12&lt;=4,4,IF(C12&gt;4,8)))</f>
        <v>8</v>
      </c>
      <c r="D99" s="51" t="str">
        <f>IF(D12=0,"-",IF(D12&lt;=4,4,IF(D12&gt;4,8)))</f>
        <v>-</v>
      </c>
      <c r="E99" s="51" t="str">
        <f>IF(E12=0,"-",IF(E12&lt;=4,4,IF(E12&gt;4,8)))</f>
        <v>-</v>
      </c>
      <c r="F99" s="51" t="str">
        <f>IF(F12=0,"-",IF(F12&lt;=4,4,IF(F12&gt;4,8)))</f>
        <v>-</v>
      </c>
      <c r="G99" s="51" t="str">
        <f>IF(G12=0,"-",IF(G12&lt;=4,4,IF(G12&gt;4,8)))</f>
        <v>-</v>
      </c>
      <c r="H99" s="6"/>
      <c r="I99" s="6"/>
      <c r="J99" s="6"/>
    </row>
    <row r="100" spans="2:10" ht="15" hidden="1" customHeight="1" x14ac:dyDescent="0.4">
      <c r="B100" s="6" t="s">
        <v>270</v>
      </c>
      <c r="C100" s="29">
        <f>VALUE(CONCATENATE(C169,C99))</f>
        <v>938</v>
      </c>
      <c r="D100" s="29" t="e">
        <f t="shared" ref="D100:G100" si="35">VALUE(CONCATENATE(D169,D99))</f>
        <v>#VALUE!</v>
      </c>
      <c r="E100" s="29" t="e">
        <f t="shared" si="35"/>
        <v>#VALUE!</v>
      </c>
      <c r="F100" s="29" t="e">
        <f t="shared" si="35"/>
        <v>#VALUE!</v>
      </c>
      <c r="G100" s="29" t="e">
        <f t="shared" si="35"/>
        <v>#VALUE!</v>
      </c>
      <c r="H100" s="6"/>
      <c r="I100" s="6"/>
      <c r="J100" s="6"/>
    </row>
    <row r="101" spans="2:10" ht="15" hidden="1" customHeight="1" x14ac:dyDescent="0.4">
      <c r="B101" s="6" t="s">
        <v>271</v>
      </c>
      <c r="C101" s="29">
        <f>CEILING(C12,1)</f>
        <v>13</v>
      </c>
      <c r="D101" s="29">
        <f>CEILING(D12,1)</f>
        <v>0</v>
      </c>
      <c r="E101" s="29">
        <f>CEILING(E12,1)</f>
        <v>0</v>
      </c>
      <c r="F101" s="29">
        <f>CEILING(F12,1)</f>
        <v>0</v>
      </c>
      <c r="G101" s="29">
        <f>CEILING(G12,1)</f>
        <v>0</v>
      </c>
      <c r="H101" s="6"/>
      <c r="I101" s="6"/>
      <c r="J101" s="6"/>
    </row>
    <row r="102" spans="2:10" ht="15" hidden="1" customHeight="1" x14ac:dyDescent="0.4">
      <c r="B102" s="6" t="s">
        <v>272</v>
      </c>
      <c r="C102" s="29">
        <f>CEILING(C13,10)</f>
        <v>550</v>
      </c>
      <c r="D102" s="29">
        <f>CEILING(D13,10)</f>
        <v>0</v>
      </c>
      <c r="E102" s="29">
        <f>CEILING(E13,10)</f>
        <v>0</v>
      </c>
      <c r="F102" s="29">
        <f>CEILING(F13,10)</f>
        <v>0</v>
      </c>
      <c r="G102" s="29">
        <f>CEILING(G13,10)</f>
        <v>0</v>
      </c>
      <c r="H102" s="6"/>
      <c r="I102" s="6"/>
      <c r="J102" s="6"/>
    </row>
    <row r="103" spans="2:10" ht="15" hidden="1" customHeight="1" x14ac:dyDescent="0.4">
      <c r="B103" s="6" t="s">
        <v>273</v>
      </c>
      <c r="C103" s="29" t="str">
        <f>IF(C168=1,"1",IF(C168=2,"2",IF(C168=3,"2",IF(C168=4,"2"))))</f>
        <v>2</v>
      </c>
      <c r="D103" s="29" t="str">
        <f t="shared" ref="D103:G103" si="36">IF(D168=1,"1",IF(D168=2,"2",IF(D168=3,"2",IF(D168=4,"2"))))</f>
        <v>1</v>
      </c>
      <c r="E103" s="29" t="str">
        <f t="shared" si="36"/>
        <v>1</v>
      </c>
      <c r="F103" s="29" t="str">
        <f t="shared" si="36"/>
        <v>1</v>
      </c>
      <c r="G103" s="29" t="str">
        <f t="shared" si="36"/>
        <v>1</v>
      </c>
      <c r="H103" s="6"/>
      <c r="I103" s="6"/>
      <c r="J103" s="6"/>
    </row>
    <row r="104" spans="2:10" ht="15" hidden="1" customHeight="1" x14ac:dyDescent="0.4">
      <c r="B104" s="6" t="s">
        <v>274</v>
      </c>
      <c r="C104" s="29">
        <f>VALUE(CONCATENATE(C103,C99))</f>
        <v>28</v>
      </c>
      <c r="D104" s="29" t="e">
        <f t="shared" ref="D104:G104" si="37">VALUE(CONCATENATE(D103,D99))</f>
        <v>#VALUE!</v>
      </c>
      <c r="E104" s="29" t="e">
        <f t="shared" si="37"/>
        <v>#VALUE!</v>
      </c>
      <c r="F104" s="29" t="e">
        <f t="shared" si="37"/>
        <v>#VALUE!</v>
      </c>
      <c r="G104" s="29" t="e">
        <f t="shared" si="37"/>
        <v>#VALUE!</v>
      </c>
      <c r="H104" s="6"/>
      <c r="I104" s="6"/>
      <c r="J104" s="6"/>
    </row>
    <row r="105" spans="2:10" ht="15" hidden="1" customHeight="1" x14ac:dyDescent="0.4">
      <c r="B105" s="6" t="s">
        <v>275</v>
      </c>
      <c r="C105" s="29" t="str">
        <f>IF(C14&lt;=0,"-",IF(C12&gt;4,"8時間",IF(C12&lt;=4,"4時間")))</f>
        <v>8時間</v>
      </c>
      <c r="D105" s="29" t="str">
        <f>IF(D14&lt;=0,"-",IF(D12&gt;4,"8時間",IF(D12&lt;=4,"4時間")))</f>
        <v>-</v>
      </c>
      <c r="E105" s="29" t="str">
        <f>IF(E14&lt;=0,"-",IF(E12&gt;4,"8時間",IF(E12&lt;=4,"4時間")))</f>
        <v>-</v>
      </c>
      <c r="F105" s="29" t="str">
        <f>IF(F14&lt;=0,"-",IF(F12&gt;4,"8時間",IF(F12&lt;=4,"4時間")))</f>
        <v>-</v>
      </c>
      <c r="G105" s="29" t="str">
        <f>IF(G14&lt;=0,"-",IF(G12&gt;4,"8時間",IF(G12&lt;=4,"4時間")))</f>
        <v>-</v>
      </c>
      <c r="H105" s="6"/>
      <c r="I105" s="6"/>
      <c r="J105" s="6"/>
    </row>
    <row r="106" spans="2:10" ht="15" hidden="1" customHeight="1" x14ac:dyDescent="0.4">
      <c r="B106" s="6" t="s">
        <v>231</v>
      </c>
      <c r="C106" s="52">
        <f>VLOOKUP(C100,$B$988:$E$1067,2,FALSE)</f>
        <v>48060</v>
      </c>
      <c r="D106" s="52" t="e">
        <f>VLOOKUP(D100,$B$988:$E$1067,2,FALSE)</f>
        <v>#VALUE!</v>
      </c>
      <c r="E106" s="52" t="e">
        <f>VLOOKUP(E100,$B$988:$E$1067,2,FALSE)</f>
        <v>#VALUE!</v>
      </c>
      <c r="F106" s="52" t="e">
        <f>VLOOKUP(F100,$B$988:$E$1067,2,FALSE)</f>
        <v>#VALUE!</v>
      </c>
      <c r="G106" s="52" t="e">
        <f>VLOOKUP(G100,$B$988:$E$1067,2,FALSE)</f>
        <v>#VALUE!</v>
      </c>
      <c r="H106" s="6"/>
      <c r="I106" s="6"/>
      <c r="J106" s="6"/>
    </row>
    <row r="107" spans="2:10" ht="15" hidden="1" customHeight="1" x14ac:dyDescent="0.4">
      <c r="B107" s="6" t="s">
        <v>276</v>
      </c>
      <c r="C107" s="52">
        <f>VLOOKUP(C100,$B$988:$E$1067,3,FALSE)</f>
        <v>510</v>
      </c>
      <c r="D107" s="52" t="e">
        <f>VLOOKUP(D100,$B$988:$E$1067,3,FALSE)</f>
        <v>#VALUE!</v>
      </c>
      <c r="E107" s="52" t="e">
        <f>VLOOKUP(E100,$B$988:$E$1067,3,FALSE)</f>
        <v>#VALUE!</v>
      </c>
      <c r="F107" s="52" t="e">
        <f>VLOOKUP(F100,$B$988:$E$1067,3,FALSE)</f>
        <v>#VALUE!</v>
      </c>
      <c r="G107" s="52" t="e">
        <f>VLOOKUP(G100,$B$988:$E$1067,3,FALSE)</f>
        <v>#VALUE!</v>
      </c>
      <c r="H107" s="6"/>
      <c r="I107" s="6"/>
      <c r="J107" s="6"/>
    </row>
    <row r="108" spans="2:10" ht="15" hidden="1" customHeight="1" x14ac:dyDescent="0.4">
      <c r="B108" s="6" t="s">
        <v>277</v>
      </c>
      <c r="C108" s="52">
        <f>VLOOKUP(C100,$B$988:$E$1067,4,FALSE)</f>
        <v>3190</v>
      </c>
      <c r="D108" s="52" t="e">
        <f>VLOOKUP(D100,$B$988:$E$1067,4,FALSE)</f>
        <v>#VALUE!</v>
      </c>
      <c r="E108" s="52" t="e">
        <f>VLOOKUP(E100,$B$988:$E$1067,4,FALSE)</f>
        <v>#VALUE!</v>
      </c>
      <c r="F108" s="52" t="e">
        <f>VLOOKUP(F100,$B$988:$E$1067,4,FALSE)</f>
        <v>#VALUE!</v>
      </c>
      <c r="G108" s="52" t="e">
        <f>VLOOKUP(G100,$B$988:$E$1067,4,FALSE)</f>
        <v>#VALUE!</v>
      </c>
      <c r="H108" s="6"/>
      <c r="I108" s="6"/>
      <c r="J108" s="6"/>
    </row>
    <row r="109" spans="2:10" ht="15" hidden="1" customHeight="1" x14ac:dyDescent="0.4">
      <c r="B109" s="6" t="s">
        <v>233</v>
      </c>
      <c r="C109" s="53">
        <f>VLOOKUP(C104,$B$111:C114,C98)</f>
        <v>21420</v>
      </c>
      <c r="D109" s="53" t="e">
        <f>VLOOKUP(D104,$B$111:D114,D98)</f>
        <v>#VALUE!</v>
      </c>
      <c r="E109" s="53" t="e">
        <f>VLOOKUP(E104,$B$111:E114,E98)</f>
        <v>#VALUE!</v>
      </c>
      <c r="F109" s="53" t="e">
        <f>VLOOKUP(F104,$B$111:F114,F98)</f>
        <v>#VALUE!</v>
      </c>
      <c r="G109" s="53" t="e">
        <f>VLOOKUP(G104,$B$111:G114,G98)</f>
        <v>#VALUE!</v>
      </c>
      <c r="H109" s="6"/>
      <c r="I109" s="6"/>
      <c r="J109" s="6"/>
    </row>
    <row r="110" spans="2:10" ht="15" hidden="1" customHeight="1" x14ac:dyDescent="0.4">
      <c r="B110" s="6" t="s">
        <v>278</v>
      </c>
      <c r="H110" s="6"/>
      <c r="I110" s="6"/>
      <c r="J110" s="6"/>
    </row>
    <row r="111" spans="2:10" ht="15" hidden="1" customHeight="1" x14ac:dyDescent="0.4">
      <c r="B111" s="6">
        <v>14</v>
      </c>
      <c r="C111" s="53">
        <f>IF(50&gt;=C102,0,(C102-50)/10*C107)</f>
        <v>25500</v>
      </c>
      <c r="D111" s="53">
        <f t="shared" ref="D111:G111" si="38">IF(50&gt;=D102,0,(D102-50)/10*D107)</f>
        <v>0</v>
      </c>
      <c r="E111" s="53">
        <f t="shared" si="38"/>
        <v>0</v>
      </c>
      <c r="F111" s="53">
        <f>IF(50&gt;=F102,0,(F102-50)/10*F107)</f>
        <v>0</v>
      </c>
      <c r="G111" s="53">
        <f t="shared" si="38"/>
        <v>0</v>
      </c>
      <c r="H111" s="6"/>
      <c r="I111" s="6"/>
      <c r="J111" s="6"/>
    </row>
    <row r="112" spans="2:10" ht="15" hidden="1" customHeight="1" x14ac:dyDescent="0.4">
      <c r="B112" s="6">
        <v>18</v>
      </c>
      <c r="C112" s="53">
        <f>IF(100&gt;=C102,0,(C102-100)/10*C107)</f>
        <v>22950</v>
      </c>
      <c r="D112" s="53">
        <f t="shared" ref="D112:G112" si="39">IF(100&gt;=D102,0,(D102-100)/10*D107)</f>
        <v>0</v>
      </c>
      <c r="E112" s="53">
        <f t="shared" si="39"/>
        <v>0</v>
      </c>
      <c r="F112" s="53">
        <f t="shared" si="39"/>
        <v>0</v>
      </c>
      <c r="G112" s="53">
        <f t="shared" si="39"/>
        <v>0</v>
      </c>
      <c r="H112" s="6"/>
      <c r="I112" s="6"/>
      <c r="J112" s="6"/>
    </row>
    <row r="113" spans="2:10" ht="15" hidden="1" customHeight="1" x14ac:dyDescent="0.4">
      <c r="B113" s="6">
        <v>24</v>
      </c>
      <c r="C113" s="53">
        <f>IF(60&gt;=C102,0,(C102-60)/10*C107)</f>
        <v>24990</v>
      </c>
      <c r="D113" s="53">
        <f t="shared" ref="D113:G113" si="40">IF(60&gt;=D102,0,(D102-60)/10*D107)</f>
        <v>0</v>
      </c>
      <c r="E113" s="53">
        <f t="shared" si="40"/>
        <v>0</v>
      </c>
      <c r="F113" s="53">
        <f t="shared" si="40"/>
        <v>0</v>
      </c>
      <c r="G113" s="53">
        <f t="shared" si="40"/>
        <v>0</v>
      </c>
      <c r="H113" s="6"/>
      <c r="I113" s="6"/>
      <c r="J113" s="6"/>
    </row>
    <row r="114" spans="2:10" ht="15" hidden="1" customHeight="1" x14ac:dyDescent="0.4">
      <c r="B114" s="6">
        <v>28</v>
      </c>
      <c r="C114" s="53">
        <f>IF(130&gt;=C102,0,(C102-130)/10*C107)</f>
        <v>21420</v>
      </c>
      <c r="D114" s="53">
        <f t="shared" ref="D114:G114" si="41">IF(130&gt;=D102,0,(D102-130)/10*D107)</f>
        <v>0</v>
      </c>
      <c r="E114" s="53">
        <f t="shared" si="41"/>
        <v>0</v>
      </c>
      <c r="F114" s="53">
        <f t="shared" si="41"/>
        <v>0</v>
      </c>
      <c r="G114" s="53">
        <f t="shared" si="41"/>
        <v>0</v>
      </c>
      <c r="H114" s="6"/>
      <c r="I114" s="6"/>
      <c r="J114" s="6"/>
    </row>
    <row r="115" spans="2:10" ht="15" hidden="1" customHeight="1" x14ac:dyDescent="0.4">
      <c r="B115" s="6" t="s">
        <v>232</v>
      </c>
      <c r="C115" s="6">
        <f>VLOOKUP(C99,$B$117:C118,C98,FALSE)</f>
        <v>15950</v>
      </c>
      <c r="D115" s="6" t="e">
        <f>VLOOKUP(D99,$B$117:D118,D98,FALSE)</f>
        <v>#N/A</v>
      </c>
      <c r="E115" s="6" t="e">
        <f>VLOOKUP(E99,$B$117:E118,E98,FALSE)</f>
        <v>#N/A</v>
      </c>
      <c r="F115" s="6" t="e">
        <f>VLOOKUP(F99,$B$117:F118,F98,FALSE)</f>
        <v>#N/A</v>
      </c>
      <c r="G115" s="6" t="e">
        <f>VLOOKUP(G99,$B$117:G118,G98,FALSE)</f>
        <v>#N/A</v>
      </c>
      <c r="H115" s="6"/>
      <c r="I115" s="6"/>
      <c r="J115" s="6"/>
    </row>
    <row r="116" spans="2:10" ht="15" hidden="1" customHeight="1" x14ac:dyDescent="0.4">
      <c r="B116" s="6" t="s">
        <v>279</v>
      </c>
      <c r="H116" s="6"/>
      <c r="I116" s="6"/>
      <c r="J116" s="6"/>
    </row>
    <row r="117" spans="2:10" ht="15" hidden="1" customHeight="1" x14ac:dyDescent="0.4">
      <c r="B117" s="6">
        <v>4</v>
      </c>
      <c r="C117" s="29">
        <f>IF(4&gt;=C101,0,(C101-4)*C108)</f>
        <v>28710</v>
      </c>
      <c r="D117" s="29">
        <f t="shared" ref="D117:G117" si="42">IF(4&gt;=D101,0,(D101-4)*D108)</f>
        <v>0</v>
      </c>
      <c r="E117" s="29">
        <f t="shared" si="42"/>
        <v>0</v>
      </c>
      <c r="F117" s="29">
        <f t="shared" si="42"/>
        <v>0</v>
      </c>
      <c r="G117" s="29">
        <f t="shared" si="42"/>
        <v>0</v>
      </c>
      <c r="H117" s="6"/>
      <c r="I117" s="6"/>
      <c r="J117" s="6"/>
    </row>
    <row r="118" spans="2:10" ht="15" hidden="1" customHeight="1" x14ac:dyDescent="0.4">
      <c r="B118" s="6">
        <v>8</v>
      </c>
      <c r="C118" s="29">
        <f>IF(8&gt;=C101,0,(C101-8)*C108)</f>
        <v>15950</v>
      </c>
      <c r="D118" s="29">
        <f t="shared" ref="D118:G118" si="43">IF(8&gt;=D101,0,(D101-8)*D108)</f>
        <v>0</v>
      </c>
      <c r="E118" s="29">
        <f t="shared" si="43"/>
        <v>0</v>
      </c>
      <c r="F118" s="29">
        <f t="shared" si="43"/>
        <v>0</v>
      </c>
      <c r="G118" s="29">
        <f t="shared" si="43"/>
        <v>0</v>
      </c>
      <c r="H118" s="6"/>
      <c r="I118" s="6"/>
      <c r="J118" s="6"/>
    </row>
    <row r="119" spans="2:10" ht="15" hidden="1" customHeight="1" x14ac:dyDescent="0.4">
      <c r="B119" s="6" t="s">
        <v>280</v>
      </c>
      <c r="C119" s="54">
        <f>+C106+C109+C115</f>
        <v>85430</v>
      </c>
      <c r="D119" s="54" t="e">
        <f t="shared" ref="D119:G119" si="44">+D106+D109+D115</f>
        <v>#VALUE!</v>
      </c>
      <c r="E119" s="54" t="e">
        <f t="shared" si="44"/>
        <v>#VALUE!</v>
      </c>
      <c r="F119" s="54" t="e">
        <f t="shared" si="44"/>
        <v>#VALUE!</v>
      </c>
      <c r="G119" s="54" t="e">
        <f t="shared" si="44"/>
        <v>#VALUE!</v>
      </c>
      <c r="H119" s="6"/>
      <c r="I119" s="6"/>
      <c r="J119" s="6"/>
    </row>
    <row r="120" spans="2:10" ht="15" hidden="1" customHeight="1" x14ac:dyDescent="0.4">
      <c r="C120" s="51"/>
      <c r="D120" s="51"/>
      <c r="E120" s="51"/>
      <c r="F120" s="51"/>
      <c r="G120" s="51"/>
      <c r="H120" s="6"/>
      <c r="I120" s="6"/>
      <c r="J120" s="6"/>
    </row>
    <row r="121" spans="2:10" ht="15" hidden="1" customHeight="1" x14ac:dyDescent="0.4">
      <c r="B121" s="6" t="s">
        <v>281</v>
      </c>
      <c r="C121" s="29"/>
      <c r="D121" s="29"/>
      <c r="E121" s="29"/>
      <c r="F121" s="29"/>
      <c r="G121" s="29"/>
      <c r="H121" s="6"/>
      <c r="I121" s="6"/>
      <c r="J121" s="6"/>
    </row>
    <row r="122" spans="2:10" ht="15" hidden="1" customHeight="1" x14ac:dyDescent="0.4">
      <c r="B122" s="6" t="s">
        <v>269</v>
      </c>
      <c r="C122" s="51">
        <f>IF(C14&lt;=0,"-",IF(C14&lt;=4,4,IF(C14&gt;4,8)))</f>
        <v>8</v>
      </c>
      <c r="D122" s="51" t="str">
        <f>IF(D14&lt;=0,"-",IF(D14&lt;=4,4,IF(D14&gt;4,8)))</f>
        <v>-</v>
      </c>
      <c r="E122" s="51" t="str">
        <f>IF(E14&lt;=0,"-",IF(E14&lt;=4,4,IF(E14&gt;4,8)))</f>
        <v>-</v>
      </c>
      <c r="F122" s="51" t="str">
        <f>IF(F14&lt;=0,"-",IF(F14&lt;=4,4,IF(F14&gt;4,8)))</f>
        <v>-</v>
      </c>
      <c r="G122" s="51" t="str">
        <f>IF(G14&lt;=0,"-",IF(G14&lt;=4,4,IF(G14&gt;4,8)))</f>
        <v>-</v>
      </c>
      <c r="H122" s="6"/>
      <c r="I122" s="6"/>
      <c r="J122" s="6"/>
    </row>
    <row r="123" spans="2:10" ht="15" hidden="1" customHeight="1" x14ac:dyDescent="0.4">
      <c r="B123" s="6" t="s">
        <v>270</v>
      </c>
      <c r="C123" s="29">
        <f>VALUE(CONCATENATE(C169,C122))</f>
        <v>938</v>
      </c>
      <c r="D123" s="29" t="e">
        <f t="shared" ref="D123:G123" si="45">VALUE(CONCATENATE(D169,D122))</f>
        <v>#VALUE!</v>
      </c>
      <c r="E123" s="29" t="e">
        <f t="shared" si="45"/>
        <v>#VALUE!</v>
      </c>
      <c r="F123" s="29" t="e">
        <f t="shared" si="45"/>
        <v>#VALUE!</v>
      </c>
      <c r="G123" s="29" t="e">
        <f t="shared" si="45"/>
        <v>#VALUE!</v>
      </c>
      <c r="H123" s="6"/>
      <c r="I123" s="6"/>
      <c r="J123" s="6"/>
    </row>
    <row r="124" spans="2:10" ht="15" hidden="1" customHeight="1" x14ac:dyDescent="0.4">
      <c r="B124" s="6" t="s">
        <v>271</v>
      </c>
      <c r="C124" s="29">
        <f>CEILING(C14,1)</f>
        <v>13</v>
      </c>
      <c r="D124" s="29">
        <f>CEILING(D14,1)</f>
        <v>0</v>
      </c>
      <c r="E124" s="29">
        <f>CEILING(E14,1)</f>
        <v>0</v>
      </c>
      <c r="F124" s="29">
        <f>CEILING(F14,1)</f>
        <v>0</v>
      </c>
      <c r="G124" s="29">
        <f>CEILING(G14,1)</f>
        <v>0</v>
      </c>
      <c r="H124" s="6"/>
      <c r="I124" s="6"/>
      <c r="J124" s="6"/>
    </row>
    <row r="125" spans="2:10" ht="15" hidden="1" customHeight="1" x14ac:dyDescent="0.4">
      <c r="B125" s="6" t="s">
        <v>272</v>
      </c>
      <c r="C125" s="29">
        <f>CEILING(C15,10)</f>
        <v>600</v>
      </c>
      <c r="D125" s="29">
        <f>CEILING(D15,10)</f>
        <v>0</v>
      </c>
      <c r="E125" s="29">
        <f>CEILING(E15,10)</f>
        <v>0</v>
      </c>
      <c r="F125" s="29">
        <f>CEILING(F15,10)</f>
        <v>0</v>
      </c>
      <c r="G125" s="29">
        <f>CEILING(G15,10)</f>
        <v>0</v>
      </c>
      <c r="H125" s="6"/>
      <c r="I125" s="6"/>
      <c r="J125" s="6"/>
    </row>
    <row r="126" spans="2:10" ht="15" hidden="1" customHeight="1" x14ac:dyDescent="0.4">
      <c r="B126" s="6" t="s">
        <v>273</v>
      </c>
      <c r="C126" s="29" t="str">
        <f>IF(C168=1,"1",IF(C168=2,"2",IF(C168=3,"2",IF(C168=4,"2"))))</f>
        <v>2</v>
      </c>
      <c r="D126" s="29" t="str">
        <f t="shared" ref="D126:G126" si="46">IF(D168=1,"1",IF(D168=2,"2",IF(D168=3,"2",IF(D168=4,"2"))))</f>
        <v>1</v>
      </c>
      <c r="E126" s="29" t="str">
        <f t="shared" si="46"/>
        <v>1</v>
      </c>
      <c r="F126" s="29" t="str">
        <f t="shared" si="46"/>
        <v>1</v>
      </c>
      <c r="G126" s="29" t="str">
        <f t="shared" si="46"/>
        <v>1</v>
      </c>
      <c r="H126" s="6"/>
      <c r="I126" s="6"/>
      <c r="J126" s="6"/>
    </row>
    <row r="127" spans="2:10" ht="15" hidden="1" customHeight="1" x14ac:dyDescent="0.4">
      <c r="B127" s="6" t="s">
        <v>274</v>
      </c>
      <c r="C127" s="29">
        <f>VALUE(CONCATENATE(C126,C122))</f>
        <v>28</v>
      </c>
      <c r="D127" s="29" t="e">
        <f t="shared" ref="D127:G127" si="47">VALUE(CONCATENATE(D126,D122))</f>
        <v>#VALUE!</v>
      </c>
      <c r="E127" s="29" t="e">
        <f t="shared" si="47"/>
        <v>#VALUE!</v>
      </c>
      <c r="F127" s="29" t="e">
        <f t="shared" si="47"/>
        <v>#VALUE!</v>
      </c>
      <c r="G127" s="29" t="e">
        <f t="shared" si="47"/>
        <v>#VALUE!</v>
      </c>
      <c r="H127" s="6"/>
      <c r="I127" s="6"/>
      <c r="J127" s="6"/>
    </row>
    <row r="128" spans="2:10" ht="15" hidden="1" customHeight="1" x14ac:dyDescent="0.4">
      <c r="B128" s="6" t="s">
        <v>275</v>
      </c>
      <c r="C128" s="53" t="str">
        <f>IF(C14&gt;4,"8時間",IF(#REF!&lt;=4,"4時間"))</f>
        <v>8時間</v>
      </c>
      <c r="D128" s="53" t="e">
        <f>IF(D14&gt;4,"8時間",IF(#REF!&lt;=4,"4時間"))</f>
        <v>#REF!</v>
      </c>
      <c r="E128" s="53" t="e">
        <f>IF(E14&gt;4,"8時間",IF(#REF!&lt;=4,"4時間"))</f>
        <v>#REF!</v>
      </c>
      <c r="F128" s="53" t="e">
        <f>IF(F14&gt;4,"8時間",IF(#REF!&lt;=4,"4時間"))</f>
        <v>#REF!</v>
      </c>
      <c r="G128" s="53" t="e">
        <f>IF(G14&gt;4,"8時間",IF(#REF!&lt;=4,"4時間"))</f>
        <v>#REF!</v>
      </c>
      <c r="H128" s="6"/>
      <c r="I128" s="6"/>
      <c r="J128" s="6"/>
    </row>
    <row r="129" spans="2:10" ht="15" hidden="1" customHeight="1" x14ac:dyDescent="0.4">
      <c r="B129" s="6" t="s">
        <v>231</v>
      </c>
      <c r="C129" s="52">
        <f>IFERROR(VLOOKUP(C123,$B$988:$E$1067,2,FALSE),"-")</f>
        <v>48060</v>
      </c>
      <c r="D129" s="52" t="str">
        <f>IFERROR(VLOOKUP(D123,$B$988:$E$1067,2,FALSE),"-")</f>
        <v>-</v>
      </c>
      <c r="E129" s="52" t="str">
        <f>IFERROR(VLOOKUP(E123,$B$988:$E$1067,2,FALSE),"-")</f>
        <v>-</v>
      </c>
      <c r="F129" s="52" t="str">
        <f>IFERROR(VLOOKUP(F123,$B$988:$E$1067,2,FALSE),"-")</f>
        <v>-</v>
      </c>
      <c r="G129" s="52" t="str">
        <f>IFERROR(VLOOKUP(G123,$B$988:$E$1067,2,FALSE),"-")</f>
        <v>-</v>
      </c>
      <c r="H129" s="6"/>
      <c r="I129" s="6"/>
      <c r="J129" s="6"/>
    </row>
    <row r="130" spans="2:10" ht="15" hidden="1" customHeight="1" x14ac:dyDescent="0.4">
      <c r="B130" s="6" t="s">
        <v>276</v>
      </c>
      <c r="C130" s="52">
        <f>IFERROR(VLOOKUP(C123,$B$988:$E$1067,3,FALSE),"-")</f>
        <v>510</v>
      </c>
      <c r="D130" s="52" t="str">
        <f>IFERROR(VLOOKUP(D123,$B$988:$E$1067,3,FALSE),"-")</f>
        <v>-</v>
      </c>
      <c r="E130" s="52" t="str">
        <f>IFERROR(VLOOKUP(E123,$B$988:$E$1067,3,FALSE),"-")</f>
        <v>-</v>
      </c>
      <c r="F130" s="52" t="str">
        <f>IFERROR(VLOOKUP(F123,$B$988:$E$1067,3,FALSE),"-")</f>
        <v>-</v>
      </c>
      <c r="G130" s="52" t="str">
        <f>IFERROR(VLOOKUP(G123,$B$988:$E$1067,3,FALSE),"-")</f>
        <v>-</v>
      </c>
      <c r="H130" s="6"/>
      <c r="I130" s="6"/>
      <c r="J130" s="6"/>
    </row>
    <row r="131" spans="2:10" ht="15" hidden="1" customHeight="1" x14ac:dyDescent="0.4">
      <c r="B131" s="6" t="s">
        <v>277</v>
      </c>
      <c r="C131" s="52">
        <f>IFERROR(VLOOKUP(C123,$B$988:$E$1067,4,FALSE),"-")</f>
        <v>3190</v>
      </c>
      <c r="D131" s="52" t="str">
        <f>IFERROR(VLOOKUP(D123,$B$988:$E$1067,4,FALSE),"-")</f>
        <v>-</v>
      </c>
      <c r="E131" s="52" t="str">
        <f>IFERROR(VLOOKUP(E123,$B$988:$E$1067,4,FALSE),"-")</f>
        <v>-</v>
      </c>
      <c r="F131" s="52" t="str">
        <f>IFERROR(VLOOKUP(F123,$B$988:$E$1067,4,FALSE),"-")</f>
        <v>-</v>
      </c>
      <c r="G131" s="52" t="str">
        <f>IFERROR(VLOOKUP(G123,$B$988:$E$1067,4,FALSE),"-")</f>
        <v>-</v>
      </c>
      <c r="H131" s="6"/>
      <c r="I131" s="6"/>
      <c r="J131" s="6"/>
    </row>
    <row r="132" spans="2:10" ht="15" hidden="1" customHeight="1" x14ac:dyDescent="0.4">
      <c r="B132" s="6" t="s">
        <v>233</v>
      </c>
      <c r="C132" s="53">
        <f>IFERROR(VLOOKUP(C104,$B$134:C137,C98),"-")</f>
        <v>23970</v>
      </c>
      <c r="D132" s="53" t="str">
        <f>IFERROR(VLOOKUP(D104,$B$134:D137,D98),"-")</f>
        <v>-</v>
      </c>
      <c r="E132" s="53" t="str">
        <f>IFERROR(VLOOKUP(E104,$B$134:E137,E98),"-")</f>
        <v>-</v>
      </c>
      <c r="F132" s="53" t="str">
        <f>IFERROR(VLOOKUP(F104,$B$134:F137,F98),"-")</f>
        <v>-</v>
      </c>
      <c r="G132" s="53" t="str">
        <f>IFERROR(VLOOKUP(G104,$B$134:G137,G98),"-")</f>
        <v>-</v>
      </c>
      <c r="H132" s="6"/>
      <c r="I132" s="6"/>
      <c r="J132" s="6"/>
    </row>
    <row r="133" spans="2:10" ht="15" hidden="1" customHeight="1" x14ac:dyDescent="0.4">
      <c r="B133" s="6" t="s">
        <v>278</v>
      </c>
      <c r="H133" s="6"/>
      <c r="I133" s="6"/>
      <c r="J133" s="6"/>
    </row>
    <row r="134" spans="2:10" ht="15" hidden="1" customHeight="1" x14ac:dyDescent="0.4">
      <c r="B134" s="6">
        <v>14</v>
      </c>
      <c r="C134" s="53">
        <f>IF(50&gt;=C125,0,(C125-50)/10*C130)</f>
        <v>28050</v>
      </c>
      <c r="D134" s="53">
        <f t="shared" ref="D134:G134" si="48">IF(50&gt;=D125,0,(D125-50)/10*D130)</f>
        <v>0</v>
      </c>
      <c r="E134" s="53">
        <f t="shared" si="48"/>
        <v>0</v>
      </c>
      <c r="F134" s="53">
        <f t="shared" si="48"/>
        <v>0</v>
      </c>
      <c r="G134" s="53">
        <f t="shared" si="48"/>
        <v>0</v>
      </c>
      <c r="H134" s="6"/>
      <c r="I134" s="6"/>
      <c r="J134" s="6"/>
    </row>
    <row r="135" spans="2:10" ht="15" hidden="1" customHeight="1" x14ac:dyDescent="0.4">
      <c r="B135" s="6">
        <v>18</v>
      </c>
      <c r="C135" s="53">
        <f>IF(100&gt;=C125,0,(C125-100)/10*C130)</f>
        <v>25500</v>
      </c>
      <c r="D135" s="53">
        <f t="shared" ref="D135:G135" si="49">IF(100&gt;=D125,0,(D125-100)/10*D130)</f>
        <v>0</v>
      </c>
      <c r="E135" s="53">
        <f t="shared" si="49"/>
        <v>0</v>
      </c>
      <c r="F135" s="53">
        <f t="shared" si="49"/>
        <v>0</v>
      </c>
      <c r="G135" s="53">
        <f t="shared" si="49"/>
        <v>0</v>
      </c>
      <c r="H135" s="6"/>
      <c r="I135" s="6"/>
      <c r="J135" s="6"/>
    </row>
    <row r="136" spans="2:10" ht="15" hidden="1" customHeight="1" x14ac:dyDescent="0.4">
      <c r="B136" s="6">
        <v>24</v>
      </c>
      <c r="C136" s="53">
        <f>IF(60&gt;=C125,0,(C125-60)/10*C130)</f>
        <v>27540</v>
      </c>
      <c r="D136" s="53">
        <f t="shared" ref="D136:G136" si="50">IF(60&gt;=D125,0,(D125-60)/10*D130)</f>
        <v>0</v>
      </c>
      <c r="E136" s="53">
        <f t="shared" si="50"/>
        <v>0</v>
      </c>
      <c r="F136" s="53">
        <f t="shared" si="50"/>
        <v>0</v>
      </c>
      <c r="G136" s="53">
        <f t="shared" si="50"/>
        <v>0</v>
      </c>
      <c r="H136" s="6"/>
      <c r="I136" s="6"/>
      <c r="J136" s="6"/>
    </row>
    <row r="137" spans="2:10" ht="15" hidden="1" customHeight="1" x14ac:dyDescent="0.4">
      <c r="B137" s="6">
        <v>28</v>
      </c>
      <c r="C137" s="53">
        <f>IF(130&gt;=C125,0,(C125-130)/10*C130)</f>
        <v>23970</v>
      </c>
      <c r="D137" s="53">
        <f t="shared" ref="D137:G137" si="51">IF(130&gt;=D125,0,(D125-130)/10*D130)</f>
        <v>0</v>
      </c>
      <c r="E137" s="53">
        <f t="shared" si="51"/>
        <v>0</v>
      </c>
      <c r="F137" s="53">
        <f t="shared" si="51"/>
        <v>0</v>
      </c>
      <c r="G137" s="53">
        <f t="shared" si="51"/>
        <v>0</v>
      </c>
      <c r="H137" s="6"/>
      <c r="I137" s="6"/>
      <c r="J137" s="6"/>
    </row>
    <row r="138" spans="2:10" ht="15" hidden="1" customHeight="1" x14ac:dyDescent="0.4">
      <c r="B138" s="6" t="s">
        <v>232</v>
      </c>
      <c r="C138" s="53">
        <f>IFERROR(VLOOKUP(C99,$B$140:C141,C98,FALSE),"-")</f>
        <v>15950</v>
      </c>
      <c r="D138" s="53" t="str">
        <f>IFERROR(VLOOKUP(D99,$B$140:D141,D98,FALSE),"-")</f>
        <v>-</v>
      </c>
      <c r="E138" s="53" t="str">
        <f>IFERROR(VLOOKUP(E99,$B$140:E141,E98,FALSE),"-")</f>
        <v>-</v>
      </c>
      <c r="F138" s="53" t="str">
        <f>IFERROR(VLOOKUP(F99,$B$140:F141,F98,FALSE),"-")</f>
        <v>-</v>
      </c>
      <c r="G138" s="53" t="str">
        <f>IFERROR(VLOOKUP(G99,$B$140:G141,G98,FALSE),"-")</f>
        <v>-</v>
      </c>
      <c r="H138" s="6"/>
      <c r="I138" s="6"/>
      <c r="J138" s="6"/>
    </row>
    <row r="139" spans="2:10" ht="15" hidden="1" customHeight="1" x14ac:dyDescent="0.4">
      <c r="B139" s="6" t="s">
        <v>279</v>
      </c>
      <c r="H139" s="6"/>
      <c r="I139" s="6"/>
      <c r="J139" s="6"/>
    </row>
    <row r="140" spans="2:10" ht="15" hidden="1" customHeight="1" x14ac:dyDescent="0.4">
      <c r="B140" s="6">
        <v>4</v>
      </c>
      <c r="C140" s="53">
        <f>IF(4&gt;=C124,0,(C124-4)*C131)</f>
        <v>28710</v>
      </c>
      <c r="D140" s="53">
        <f t="shared" ref="D140:G140" si="52">IF(4&gt;=D124,0,(D124-4)*D131)</f>
        <v>0</v>
      </c>
      <c r="E140" s="53">
        <f t="shared" si="52"/>
        <v>0</v>
      </c>
      <c r="F140" s="53">
        <f t="shared" si="52"/>
        <v>0</v>
      </c>
      <c r="G140" s="53">
        <f t="shared" si="52"/>
        <v>0</v>
      </c>
      <c r="H140" s="6"/>
      <c r="I140" s="6"/>
      <c r="J140" s="6"/>
    </row>
    <row r="141" spans="2:10" ht="15" hidden="1" customHeight="1" x14ac:dyDescent="0.4">
      <c r="B141" s="6">
        <v>8</v>
      </c>
      <c r="C141" s="53">
        <f>IF(8&gt;=C124,0,(C124-8)*C131)</f>
        <v>15950</v>
      </c>
      <c r="D141" s="53">
        <f t="shared" ref="D141:G141" si="53">IF(8&gt;=D124,0,(D124-8)*D131)</f>
        <v>0</v>
      </c>
      <c r="E141" s="53">
        <f t="shared" si="53"/>
        <v>0</v>
      </c>
      <c r="F141" s="53">
        <f t="shared" si="53"/>
        <v>0</v>
      </c>
      <c r="G141" s="53">
        <f t="shared" si="53"/>
        <v>0</v>
      </c>
      <c r="H141" s="6"/>
      <c r="I141" s="6"/>
      <c r="J141" s="6"/>
    </row>
    <row r="142" spans="2:10" ht="15" hidden="1" customHeight="1" x14ac:dyDescent="0.4">
      <c r="B142" s="6" t="s">
        <v>280</v>
      </c>
      <c r="C142" s="40">
        <f>IFERROR(C129+C132+C138,"0")</f>
        <v>87980</v>
      </c>
      <c r="D142" s="40" t="str">
        <f t="shared" ref="D142:G142" si="54">IFERROR(D129+D132+D138,"0")</f>
        <v>0</v>
      </c>
      <c r="E142" s="40" t="str">
        <f t="shared" si="54"/>
        <v>0</v>
      </c>
      <c r="F142" s="40" t="str">
        <f t="shared" si="54"/>
        <v>0</v>
      </c>
      <c r="G142" s="40" t="str">
        <f t="shared" si="54"/>
        <v>0</v>
      </c>
      <c r="H142" s="6"/>
      <c r="I142" s="6"/>
      <c r="J142" s="6"/>
    </row>
    <row r="143" spans="2:10" ht="15" hidden="1" customHeight="1" x14ac:dyDescent="0.4">
      <c r="B143" s="6" t="s">
        <v>282</v>
      </c>
      <c r="C143" s="54">
        <f>+C142+C119</f>
        <v>173410</v>
      </c>
      <c r="D143" s="54" t="e">
        <f t="shared" ref="D143:G143" si="55">+D142+D119</f>
        <v>#VALUE!</v>
      </c>
      <c r="E143" s="54" t="e">
        <f t="shared" si="55"/>
        <v>#VALUE!</v>
      </c>
      <c r="F143" s="54" t="e">
        <f t="shared" si="55"/>
        <v>#VALUE!</v>
      </c>
      <c r="G143" s="54" t="e">
        <f t="shared" si="55"/>
        <v>#VALUE!</v>
      </c>
      <c r="H143" s="6"/>
      <c r="I143" s="6"/>
      <c r="J143" s="6"/>
    </row>
    <row r="144" spans="2:10" ht="15" hidden="1" customHeight="1" x14ac:dyDescent="0.4">
      <c r="B144" s="6" t="s">
        <v>262</v>
      </c>
      <c r="C144" s="51">
        <f>IF(C143&lt;10000,CEILING(C143,50),IF(C143&gt;=10000,CEILING(C143,500)))</f>
        <v>173500</v>
      </c>
      <c r="D144" s="51" t="e">
        <f t="shared" ref="D144:G144" si="56">IF(D143&lt;10000,CEILING(D143,50),IF(D143&gt;=10000,CEILING(D143,500)))</f>
        <v>#VALUE!</v>
      </c>
      <c r="E144" s="51" t="e">
        <f t="shared" si="56"/>
        <v>#VALUE!</v>
      </c>
      <c r="F144" s="51" t="e">
        <f t="shared" si="56"/>
        <v>#VALUE!</v>
      </c>
      <c r="G144" s="51" t="e">
        <f t="shared" si="56"/>
        <v>#VALUE!</v>
      </c>
      <c r="H144" s="6"/>
      <c r="I144" s="6"/>
      <c r="J144" s="6"/>
    </row>
    <row r="145" spans="2:10" ht="15" hidden="1" customHeight="1" x14ac:dyDescent="0.4">
      <c r="C145" s="29"/>
      <c r="D145" s="29"/>
      <c r="E145" s="29"/>
      <c r="F145" s="29"/>
      <c r="G145" s="29"/>
      <c r="H145" s="6"/>
      <c r="I145" s="6"/>
      <c r="J145" s="6"/>
    </row>
    <row r="146" spans="2:10" ht="15" hidden="1" customHeight="1" x14ac:dyDescent="0.4">
      <c r="C146" s="29"/>
      <c r="D146" s="29"/>
      <c r="E146" s="29"/>
      <c r="F146" s="29"/>
      <c r="G146" s="29"/>
      <c r="H146" s="6"/>
      <c r="I146" s="6"/>
      <c r="J146" s="6"/>
    </row>
    <row r="147" spans="2:10" ht="15" hidden="1" customHeight="1" x14ac:dyDescent="0.4">
      <c r="C147" s="29"/>
      <c r="D147" s="29"/>
      <c r="E147" s="29"/>
      <c r="F147" s="29"/>
      <c r="G147" s="29"/>
      <c r="H147" s="6"/>
      <c r="I147" s="6"/>
      <c r="J147" s="6"/>
    </row>
    <row r="148" spans="2:10" ht="15" hidden="1" customHeight="1" x14ac:dyDescent="0.4">
      <c r="C148" s="29"/>
      <c r="D148" s="29"/>
      <c r="E148" s="29"/>
      <c r="F148" s="29"/>
      <c r="G148" s="29"/>
      <c r="H148" s="6"/>
      <c r="I148" s="6"/>
      <c r="J148" s="6"/>
    </row>
    <row r="149" spans="2:10" ht="15" hidden="1" customHeight="1" x14ac:dyDescent="0.4">
      <c r="C149" s="29"/>
      <c r="D149" s="29"/>
      <c r="E149" s="29"/>
      <c r="F149" s="29"/>
      <c r="G149" s="29"/>
      <c r="H149" s="6"/>
      <c r="I149" s="6"/>
      <c r="J149" s="6"/>
    </row>
    <row r="150" spans="2:10" ht="15" hidden="1" customHeight="1" x14ac:dyDescent="0.4">
      <c r="B150" s="6" t="s">
        <v>283</v>
      </c>
      <c r="H150" s="6"/>
      <c r="I150" s="6"/>
      <c r="J150" s="6"/>
    </row>
    <row r="151" spans="2:10" ht="15" hidden="1" customHeight="1" x14ac:dyDescent="0.4">
      <c r="B151" s="6" t="s">
        <v>284</v>
      </c>
      <c r="C151" s="29" t="str">
        <f>IF(C6&lt;=2,"1",IF(C6&gt;2,"2",))</f>
        <v>2</v>
      </c>
      <c r="D151" s="29" t="str">
        <f>IF(D6&lt;=2,"1",IF(D6&gt;2,"2",))</f>
        <v>1</v>
      </c>
      <c r="E151" s="29" t="str">
        <f>IF(E6&lt;=2,"1",IF(E6&gt;2,"2",))</f>
        <v>1</v>
      </c>
      <c r="F151" s="29" t="str">
        <f>IF(F6&lt;=2,"1",IF(F6&gt;2,"2",))</f>
        <v>1</v>
      </c>
      <c r="G151" s="29" t="str">
        <f>IF(G6&lt;=2,"1",IF(G6&gt;2,"2",))</f>
        <v>1</v>
      </c>
      <c r="H151" s="6"/>
      <c r="I151" s="6"/>
      <c r="J151" s="6"/>
    </row>
    <row r="152" spans="2:10" ht="15" hidden="1" customHeight="1" x14ac:dyDescent="0.4">
      <c r="B152" s="6" t="s">
        <v>285</v>
      </c>
      <c r="C152" s="29" t="str">
        <f>IF(C7&lt;11,"1","2")</f>
        <v>2</v>
      </c>
      <c r="D152" s="29" t="str">
        <f>IF(D7&lt;11,"1","2")</f>
        <v>1</v>
      </c>
      <c r="E152" s="29" t="str">
        <f>IF(E7&lt;11,"1","2")</f>
        <v>1</v>
      </c>
      <c r="F152" s="29" t="str">
        <f>IF(F7&lt;11,"1","2")</f>
        <v>1</v>
      </c>
      <c r="G152" s="29" t="str">
        <f>IF(G7&lt;11,"1","2")</f>
        <v>1</v>
      </c>
      <c r="H152" s="6"/>
      <c r="I152" s="6"/>
      <c r="J152" s="6"/>
    </row>
    <row r="153" spans="2:10" ht="15" hidden="1" customHeight="1" x14ac:dyDescent="0.4">
      <c r="B153" s="6" t="s">
        <v>286</v>
      </c>
      <c r="C153" s="29" t="str">
        <f>IF(C5=$C$179,"1",IF(C5=$C$180,"2"))</f>
        <v>1</v>
      </c>
      <c r="D153" s="29" t="str">
        <f>IF(D5=$C$179,"1",IF(D5=$C$180,"2"))</f>
        <v>1</v>
      </c>
      <c r="E153" s="29" t="str">
        <f>IF(E5=$C$179,"1",IF(E5=$C$180,"2"))</f>
        <v>1</v>
      </c>
      <c r="F153" s="29" t="str">
        <f>IF(F5=$C$179,"1",IF(F5=$C$180,"2"))</f>
        <v>1</v>
      </c>
      <c r="G153" s="29" t="str">
        <f>IF(G5=$C$179,"1",IF(G5=$C$180,"2"))</f>
        <v>1</v>
      </c>
      <c r="H153" s="6"/>
      <c r="I153" s="6"/>
      <c r="J153" s="6"/>
    </row>
    <row r="154" spans="2:10" ht="15" hidden="1" customHeight="1" x14ac:dyDescent="0.4">
      <c r="B154" s="6" t="s">
        <v>287</v>
      </c>
      <c r="C154" s="29">
        <f>VALUE(CONCATENATE(C151,C152,C153))</f>
        <v>221</v>
      </c>
      <c r="D154" s="29">
        <f t="shared" ref="D154:G154" si="57">VALUE(CONCATENATE(D151,D152,D153))</f>
        <v>111</v>
      </c>
      <c r="E154" s="29">
        <f t="shared" si="57"/>
        <v>111</v>
      </c>
      <c r="F154" s="29">
        <f t="shared" si="57"/>
        <v>111</v>
      </c>
      <c r="G154" s="29">
        <f t="shared" si="57"/>
        <v>111</v>
      </c>
      <c r="H154" s="6"/>
      <c r="I154" s="6"/>
      <c r="J154" s="6"/>
    </row>
    <row r="155" spans="2:10" ht="15" hidden="1" customHeight="1" x14ac:dyDescent="0.4">
      <c r="C155" s="29"/>
      <c r="H155" s="6"/>
      <c r="I155" s="6"/>
      <c r="J155" s="6"/>
    </row>
    <row r="156" spans="2:10" ht="15" hidden="1" customHeight="1" x14ac:dyDescent="0.4">
      <c r="B156" s="6" t="s">
        <v>288</v>
      </c>
      <c r="H156" s="6"/>
      <c r="I156" s="6"/>
      <c r="J156" s="6"/>
    </row>
    <row r="157" spans="2:10" ht="15" hidden="1" customHeight="1" x14ac:dyDescent="0.4">
      <c r="B157" s="55">
        <v>111</v>
      </c>
      <c r="C157" s="56" t="s">
        <v>289</v>
      </c>
      <c r="D157" s="57">
        <v>1</v>
      </c>
      <c r="H157" s="6"/>
      <c r="I157" s="6"/>
      <c r="J157" s="6"/>
    </row>
    <row r="158" spans="2:10" ht="15" hidden="1" customHeight="1" x14ac:dyDescent="0.4">
      <c r="B158" s="55">
        <v>112</v>
      </c>
      <c r="C158" s="56" t="s">
        <v>290</v>
      </c>
      <c r="D158" s="57">
        <v>4</v>
      </c>
      <c r="H158" s="6"/>
      <c r="I158" s="6"/>
      <c r="J158" s="6"/>
    </row>
    <row r="159" spans="2:10" ht="15" hidden="1" customHeight="1" x14ac:dyDescent="0.4">
      <c r="B159" s="55">
        <v>121</v>
      </c>
      <c r="C159" s="56" t="s">
        <v>291</v>
      </c>
      <c r="D159" s="57">
        <v>3</v>
      </c>
      <c r="H159" s="6"/>
      <c r="I159" s="6"/>
      <c r="J159" s="6"/>
    </row>
    <row r="160" spans="2:10" ht="15" hidden="1" customHeight="1" x14ac:dyDescent="0.4">
      <c r="B160" s="55">
        <v>122</v>
      </c>
      <c r="C160" s="56" t="s">
        <v>290</v>
      </c>
      <c r="D160" s="57">
        <v>4</v>
      </c>
      <c r="H160" s="6"/>
      <c r="I160" s="6"/>
      <c r="J160" s="6"/>
    </row>
    <row r="161" spans="2:10" ht="15" hidden="1" customHeight="1" x14ac:dyDescent="0.4">
      <c r="B161" s="55">
        <v>211</v>
      </c>
      <c r="C161" s="56" t="s">
        <v>292</v>
      </c>
      <c r="D161" s="57">
        <v>2</v>
      </c>
      <c r="H161" s="6"/>
      <c r="I161" s="6"/>
      <c r="J161" s="6"/>
    </row>
    <row r="162" spans="2:10" ht="15" hidden="1" customHeight="1" x14ac:dyDescent="0.4">
      <c r="B162" s="55">
        <v>212</v>
      </c>
      <c r="C162" s="56" t="s">
        <v>290</v>
      </c>
      <c r="D162" s="57">
        <v>4</v>
      </c>
      <c r="H162" s="6"/>
      <c r="I162" s="6"/>
      <c r="J162" s="6"/>
    </row>
    <row r="163" spans="2:10" ht="15" hidden="1" customHeight="1" x14ac:dyDescent="0.4">
      <c r="B163" s="55">
        <v>221</v>
      </c>
      <c r="C163" s="56" t="s">
        <v>291</v>
      </c>
      <c r="D163" s="57">
        <v>3</v>
      </c>
      <c r="H163" s="6"/>
      <c r="I163" s="6"/>
      <c r="J163" s="6"/>
    </row>
    <row r="164" spans="2:10" ht="15" hidden="1" customHeight="1" x14ac:dyDescent="0.4">
      <c r="B164" s="55">
        <v>222</v>
      </c>
      <c r="C164" s="56" t="s">
        <v>290</v>
      </c>
      <c r="D164" s="57">
        <v>4</v>
      </c>
      <c r="H164" s="6"/>
      <c r="I164" s="6"/>
      <c r="J164" s="6"/>
    </row>
    <row r="165" spans="2:10" ht="15" hidden="1" customHeight="1" x14ac:dyDescent="0.4">
      <c r="H165" s="6"/>
      <c r="I165" s="6"/>
      <c r="J165" s="6"/>
    </row>
    <row r="166" spans="2:10" ht="15" hidden="1" customHeight="1" x14ac:dyDescent="0.4">
      <c r="H166" s="6"/>
      <c r="I166" s="6"/>
      <c r="J166" s="6"/>
    </row>
    <row r="167" spans="2:10" ht="15" hidden="1" customHeight="1" x14ac:dyDescent="0.4">
      <c r="B167" s="6" t="s">
        <v>293</v>
      </c>
      <c r="C167" s="6">
        <f>VLOOKUP(C4,$B$1070:$D$1116,3,FALSE)</f>
        <v>9</v>
      </c>
      <c r="D167" s="6">
        <f>VLOOKUP(D4,$B$1070:$D$1116,3,FALSE)</f>
        <v>9</v>
      </c>
      <c r="E167" s="6">
        <f>VLOOKUP(E4,$B$1070:$D$1116,3,FALSE)</f>
        <v>9</v>
      </c>
      <c r="F167" s="6">
        <f>VLOOKUP(F4,$B$1070:$D$1116,3,FALSE)</f>
        <v>9</v>
      </c>
      <c r="G167" s="6">
        <f>VLOOKUP(G4,$B$1070:$D$1116,3,FALSE)</f>
        <v>9</v>
      </c>
      <c r="H167" s="6"/>
      <c r="I167" s="6"/>
      <c r="J167" s="6"/>
    </row>
    <row r="168" spans="2:10" ht="15" hidden="1" customHeight="1" x14ac:dyDescent="0.4">
      <c r="B168" s="6" t="s">
        <v>294</v>
      </c>
      <c r="C168" s="6">
        <f>VLOOKUP(C154,$B$157:$D$164,3)</f>
        <v>3</v>
      </c>
      <c r="D168" s="6">
        <f>VLOOKUP(D154,$B$157:$D$164,3)</f>
        <v>1</v>
      </c>
      <c r="E168" s="6">
        <f>VLOOKUP(E154,$B$157:$D$164,3)</f>
        <v>1</v>
      </c>
      <c r="F168" s="6">
        <f>VLOOKUP(F154,$B$157:$D$164,3)</f>
        <v>1</v>
      </c>
      <c r="G168" s="6">
        <f>VLOOKUP(G154,$B$157:$D$164,3)</f>
        <v>1</v>
      </c>
      <c r="H168" s="6"/>
      <c r="I168" s="6"/>
      <c r="J168" s="6"/>
    </row>
    <row r="169" spans="2:10" ht="15" hidden="1" customHeight="1" x14ac:dyDescent="0.4">
      <c r="B169" s="6" t="s">
        <v>295</v>
      </c>
      <c r="C169" s="6">
        <f>VALUE(CONCATENATE(C167,C168))</f>
        <v>93</v>
      </c>
      <c r="D169" s="6">
        <f t="shared" ref="D169:G169" si="58">VALUE(CONCATENATE(D167,D168))</f>
        <v>91</v>
      </c>
      <c r="E169" s="6">
        <f t="shared" si="58"/>
        <v>91</v>
      </c>
      <c r="F169" s="6">
        <f t="shared" si="58"/>
        <v>91</v>
      </c>
      <c r="G169" s="6">
        <f t="shared" si="58"/>
        <v>91</v>
      </c>
      <c r="H169" s="6"/>
      <c r="I169" s="6"/>
      <c r="J169" s="6"/>
    </row>
    <row r="170" spans="2:10" ht="15" hidden="1" customHeight="1" x14ac:dyDescent="0.4">
      <c r="B170" s="6" t="s">
        <v>296</v>
      </c>
      <c r="C170" s="6">
        <f>VLOOKUP(C4,$B$1070:$E$1116,4,FALSE)</f>
        <v>1</v>
      </c>
      <c r="D170" s="6">
        <f>VLOOKUP(D4,$B$1070:$E$1116,4,FALSE)</f>
        <v>1</v>
      </c>
      <c r="E170" s="6">
        <f>VLOOKUP(E4,$B$1070:$E$1116,4,FALSE)</f>
        <v>1</v>
      </c>
      <c r="F170" s="6">
        <f>VLOOKUP(F4,$B$1070:$E$1116,4,FALSE)</f>
        <v>1</v>
      </c>
      <c r="G170" s="6">
        <f>VLOOKUP(G4,$B$1070:$E$1116,4,FALSE)</f>
        <v>1</v>
      </c>
      <c r="H170" s="6"/>
      <c r="I170" s="6"/>
      <c r="J170" s="6"/>
    </row>
    <row r="171" spans="2:10" ht="15" hidden="1" customHeight="1" x14ac:dyDescent="0.4"/>
    <row r="172" spans="2:10" ht="15" hidden="1" customHeight="1" x14ac:dyDescent="0.4"/>
    <row r="173" spans="2:10" ht="15" hidden="1" customHeight="1" x14ac:dyDescent="0.4"/>
    <row r="174" spans="2:10" ht="15" hidden="1" customHeight="1" x14ac:dyDescent="0.4"/>
    <row r="175" spans="2:10" ht="15" hidden="1" customHeight="1" x14ac:dyDescent="0.4"/>
    <row r="176" spans="2:10" ht="15" hidden="1" customHeight="1" x14ac:dyDescent="0.4"/>
    <row r="177" spans="2:10" ht="15" hidden="1" customHeight="1" x14ac:dyDescent="0.4"/>
    <row r="178" spans="2:10" ht="15" hidden="1" customHeight="1" x14ac:dyDescent="0.4">
      <c r="B178" s="6" t="s">
        <v>297</v>
      </c>
    </row>
    <row r="179" spans="2:10" ht="15" hidden="1" customHeight="1" x14ac:dyDescent="0.4">
      <c r="B179" s="6" t="s">
        <v>298</v>
      </c>
      <c r="C179" s="6" t="s">
        <v>205</v>
      </c>
    </row>
    <row r="180" spans="2:10" ht="15" hidden="1" customHeight="1" x14ac:dyDescent="0.4">
      <c r="C180" s="6" t="s">
        <v>290</v>
      </c>
    </row>
    <row r="181" spans="2:10" ht="15" hidden="1" customHeight="1" x14ac:dyDescent="0.4">
      <c r="B181" s="6" t="s">
        <v>299</v>
      </c>
      <c r="C181" s="58" t="s">
        <v>47</v>
      </c>
      <c r="D181" s="59" t="s">
        <v>300</v>
      </c>
      <c r="E181" s="60" t="s">
        <v>68</v>
      </c>
      <c r="F181" s="58" t="s">
        <v>69</v>
      </c>
      <c r="H181" s="29" t="s">
        <v>301</v>
      </c>
      <c r="I181" s="29" t="s">
        <v>302</v>
      </c>
      <c r="J181" s="29" t="s">
        <v>303</v>
      </c>
    </row>
    <row r="182" spans="2:10" ht="15" hidden="1" customHeight="1" x14ac:dyDescent="0.4">
      <c r="B182" s="6">
        <v>111</v>
      </c>
      <c r="C182" s="59" t="s">
        <v>48</v>
      </c>
      <c r="D182" s="61">
        <v>12450</v>
      </c>
      <c r="E182" s="6">
        <v>3050</v>
      </c>
      <c r="F182" s="6">
        <v>7610</v>
      </c>
      <c r="H182" s="29">
        <v>1</v>
      </c>
      <c r="I182" s="29">
        <v>1</v>
      </c>
      <c r="J182" s="62">
        <v>1</v>
      </c>
    </row>
    <row r="183" spans="2:10" ht="15" hidden="1" customHeight="1" x14ac:dyDescent="0.4">
      <c r="B183" s="6">
        <v>112</v>
      </c>
      <c r="C183" s="59" t="s">
        <v>49</v>
      </c>
      <c r="D183" s="61">
        <v>13980</v>
      </c>
      <c r="E183" s="6">
        <v>3050</v>
      </c>
      <c r="F183" s="6">
        <v>7610</v>
      </c>
      <c r="H183" s="29">
        <v>1</v>
      </c>
      <c r="I183" s="29">
        <v>1</v>
      </c>
      <c r="J183" s="62">
        <v>2</v>
      </c>
    </row>
    <row r="184" spans="2:10" ht="15" hidden="1" customHeight="1" x14ac:dyDescent="0.4">
      <c r="B184" s="6">
        <v>113</v>
      </c>
      <c r="C184" s="59" t="s">
        <v>50</v>
      </c>
      <c r="D184" s="61">
        <v>15510</v>
      </c>
      <c r="E184" s="6">
        <v>3050</v>
      </c>
      <c r="F184" s="6">
        <v>7610</v>
      </c>
      <c r="H184" s="29">
        <v>1</v>
      </c>
      <c r="I184" s="29">
        <v>1</v>
      </c>
      <c r="J184" s="62">
        <v>3</v>
      </c>
    </row>
    <row r="185" spans="2:10" ht="15" hidden="1" customHeight="1" x14ac:dyDescent="0.4">
      <c r="B185" s="6">
        <v>114</v>
      </c>
      <c r="C185" s="59" t="s">
        <v>51</v>
      </c>
      <c r="D185" s="61">
        <v>17050</v>
      </c>
      <c r="E185" s="6">
        <v>3050</v>
      </c>
      <c r="F185" s="6">
        <v>7610</v>
      </c>
      <c r="H185" s="29">
        <v>1</v>
      </c>
      <c r="I185" s="29">
        <v>1</v>
      </c>
      <c r="J185" s="62">
        <v>4</v>
      </c>
    </row>
    <row r="186" spans="2:10" ht="15" hidden="1" customHeight="1" x14ac:dyDescent="0.4">
      <c r="B186" s="6">
        <v>115</v>
      </c>
      <c r="C186" s="59" t="s">
        <v>52</v>
      </c>
      <c r="D186" s="61">
        <v>18580</v>
      </c>
      <c r="E186" s="6">
        <v>3050</v>
      </c>
      <c r="F186" s="6">
        <v>7610</v>
      </c>
      <c r="H186" s="29">
        <v>1</v>
      </c>
      <c r="I186" s="29">
        <v>1</v>
      </c>
      <c r="J186" s="62">
        <v>5</v>
      </c>
    </row>
    <row r="187" spans="2:10" ht="15" hidden="1" customHeight="1" x14ac:dyDescent="0.4">
      <c r="B187" s="6">
        <v>116</v>
      </c>
      <c r="C187" s="59" t="s">
        <v>53</v>
      </c>
      <c r="D187" s="61">
        <v>20120</v>
      </c>
      <c r="E187" s="6">
        <v>3050</v>
      </c>
      <c r="F187" s="6">
        <v>7610</v>
      </c>
      <c r="H187" s="29">
        <v>1</v>
      </c>
      <c r="I187" s="29">
        <v>1</v>
      </c>
      <c r="J187" s="62">
        <v>6</v>
      </c>
    </row>
    <row r="188" spans="2:10" ht="15" hidden="1" customHeight="1" x14ac:dyDescent="0.4">
      <c r="B188" s="6">
        <v>117</v>
      </c>
      <c r="C188" s="59" t="s">
        <v>54</v>
      </c>
      <c r="D188" s="61">
        <v>21650</v>
      </c>
      <c r="E188" s="6">
        <v>3050</v>
      </c>
      <c r="F188" s="6">
        <v>7610</v>
      </c>
      <c r="H188" s="29">
        <v>1</v>
      </c>
      <c r="I188" s="29">
        <v>1</v>
      </c>
      <c r="J188" s="62">
        <v>7</v>
      </c>
    </row>
    <row r="189" spans="2:10" ht="15" hidden="1" customHeight="1" x14ac:dyDescent="0.4">
      <c r="B189" s="6">
        <v>118</v>
      </c>
      <c r="C189" s="59" t="s">
        <v>55</v>
      </c>
      <c r="D189" s="61">
        <v>23180</v>
      </c>
      <c r="E189" s="6">
        <v>3050</v>
      </c>
      <c r="F189" s="6">
        <v>7610</v>
      </c>
      <c r="H189" s="29">
        <v>1</v>
      </c>
      <c r="I189" s="29">
        <v>1</v>
      </c>
      <c r="J189" s="62">
        <v>8</v>
      </c>
    </row>
    <row r="190" spans="2:10" ht="15" hidden="1" customHeight="1" x14ac:dyDescent="0.4">
      <c r="B190" s="6">
        <v>119</v>
      </c>
      <c r="C190" s="59" t="s">
        <v>56</v>
      </c>
      <c r="D190" s="61">
        <v>24720</v>
      </c>
      <c r="E190" s="6">
        <v>3050</v>
      </c>
      <c r="F190" s="6">
        <v>7610</v>
      </c>
      <c r="H190" s="29">
        <v>1</v>
      </c>
      <c r="I190" s="29">
        <v>1</v>
      </c>
      <c r="J190" s="62">
        <v>9</v>
      </c>
    </row>
    <row r="191" spans="2:10" ht="15" hidden="1" customHeight="1" x14ac:dyDescent="0.4">
      <c r="B191" s="6">
        <v>1110</v>
      </c>
      <c r="C191" s="59" t="s">
        <v>57</v>
      </c>
      <c r="D191" s="61">
        <v>26250</v>
      </c>
      <c r="E191" s="6">
        <v>3050</v>
      </c>
      <c r="F191" s="6">
        <v>7610</v>
      </c>
      <c r="H191" s="29">
        <v>1</v>
      </c>
      <c r="I191" s="29">
        <v>1</v>
      </c>
      <c r="J191" s="62">
        <v>10</v>
      </c>
    </row>
    <row r="192" spans="2:10" ht="15" hidden="1" customHeight="1" x14ac:dyDescent="0.4">
      <c r="B192" s="6">
        <v>1111</v>
      </c>
      <c r="C192" s="59" t="s">
        <v>58</v>
      </c>
      <c r="D192" s="61">
        <v>27780</v>
      </c>
      <c r="E192" s="6">
        <v>3050</v>
      </c>
      <c r="F192" s="6">
        <v>7610</v>
      </c>
      <c r="H192" s="29">
        <v>1</v>
      </c>
      <c r="I192" s="29">
        <v>1</v>
      </c>
      <c r="J192" s="62">
        <v>11</v>
      </c>
    </row>
    <row r="193" spans="2:10" ht="15" hidden="1" customHeight="1" x14ac:dyDescent="0.4">
      <c r="B193" s="6">
        <v>1112</v>
      </c>
      <c r="C193" s="59" t="s">
        <v>59</v>
      </c>
      <c r="D193" s="61">
        <v>29310</v>
      </c>
      <c r="E193" s="6">
        <v>3050</v>
      </c>
      <c r="F193" s="6">
        <v>7610</v>
      </c>
      <c r="H193" s="29">
        <v>1</v>
      </c>
      <c r="I193" s="29">
        <v>1</v>
      </c>
      <c r="J193" s="62">
        <v>12</v>
      </c>
    </row>
    <row r="194" spans="2:10" ht="15" hidden="1" customHeight="1" x14ac:dyDescent="0.4">
      <c r="B194" s="6">
        <v>1113</v>
      </c>
      <c r="C194" s="59" t="s">
        <v>60</v>
      </c>
      <c r="D194" s="61">
        <v>30840</v>
      </c>
      <c r="E194" s="6">
        <v>3050</v>
      </c>
      <c r="F194" s="6">
        <v>7610</v>
      </c>
      <c r="H194" s="29">
        <v>1</v>
      </c>
      <c r="I194" s="29">
        <v>1</v>
      </c>
      <c r="J194" s="62">
        <v>13</v>
      </c>
    </row>
    <row r="195" spans="2:10" ht="15" hidden="1" customHeight="1" x14ac:dyDescent="0.4">
      <c r="B195" s="6">
        <v>1114</v>
      </c>
      <c r="C195" s="59" t="s">
        <v>61</v>
      </c>
      <c r="D195" s="61">
        <v>32370</v>
      </c>
      <c r="E195" s="6">
        <v>3050</v>
      </c>
      <c r="F195" s="6">
        <v>7610</v>
      </c>
      <c r="H195" s="29">
        <v>1</v>
      </c>
      <c r="I195" s="29">
        <v>1</v>
      </c>
      <c r="J195" s="62">
        <v>14</v>
      </c>
    </row>
    <row r="196" spans="2:10" ht="15" hidden="1" customHeight="1" x14ac:dyDescent="0.4">
      <c r="B196" s="6">
        <v>1115</v>
      </c>
      <c r="C196" s="59" t="s">
        <v>62</v>
      </c>
      <c r="D196" s="61">
        <v>33900</v>
      </c>
      <c r="E196" s="6">
        <v>3050</v>
      </c>
      <c r="F196" s="6">
        <v>7610</v>
      </c>
      <c r="H196" s="29">
        <v>1</v>
      </c>
      <c r="I196" s="29">
        <v>1</v>
      </c>
      <c r="J196" s="62">
        <v>15</v>
      </c>
    </row>
    <row r="197" spans="2:10" ht="15" hidden="1" customHeight="1" x14ac:dyDescent="0.4">
      <c r="B197" s="6">
        <v>1116</v>
      </c>
      <c r="C197" s="59" t="s">
        <v>63</v>
      </c>
      <c r="D197" s="61">
        <v>35430</v>
      </c>
      <c r="E197" s="6">
        <v>3050</v>
      </c>
      <c r="F197" s="6">
        <v>7610</v>
      </c>
      <c r="H197" s="29">
        <v>1</v>
      </c>
      <c r="I197" s="29">
        <v>1</v>
      </c>
      <c r="J197" s="62">
        <v>16</v>
      </c>
    </row>
    <row r="198" spans="2:10" ht="15" hidden="1" customHeight="1" x14ac:dyDescent="0.4">
      <c r="B198" s="6">
        <v>1117</v>
      </c>
      <c r="C198" s="59" t="s">
        <v>64</v>
      </c>
      <c r="D198" s="61">
        <v>36950</v>
      </c>
      <c r="E198" s="6">
        <v>3050</v>
      </c>
      <c r="F198" s="6">
        <v>7610</v>
      </c>
      <c r="H198" s="29">
        <v>1</v>
      </c>
      <c r="I198" s="29">
        <v>1</v>
      </c>
      <c r="J198" s="62">
        <v>17</v>
      </c>
    </row>
    <row r="199" spans="2:10" ht="15" hidden="1" customHeight="1" x14ac:dyDescent="0.4">
      <c r="B199" s="6">
        <v>1118</v>
      </c>
      <c r="C199" s="59" t="s">
        <v>65</v>
      </c>
      <c r="D199" s="61">
        <v>38480</v>
      </c>
      <c r="E199" s="6">
        <v>3050</v>
      </c>
      <c r="F199" s="6">
        <v>7610</v>
      </c>
      <c r="H199" s="29">
        <v>1</v>
      </c>
      <c r="I199" s="29">
        <v>1</v>
      </c>
      <c r="J199" s="62">
        <v>18</v>
      </c>
    </row>
    <row r="200" spans="2:10" ht="15" hidden="1" customHeight="1" x14ac:dyDescent="0.4">
      <c r="B200" s="6">
        <v>1119</v>
      </c>
      <c r="C200" s="59" t="s">
        <v>66</v>
      </c>
      <c r="D200" s="61">
        <v>40010</v>
      </c>
      <c r="E200" s="6">
        <v>3050</v>
      </c>
      <c r="F200" s="6">
        <v>7610</v>
      </c>
      <c r="H200" s="29">
        <v>1</v>
      </c>
      <c r="I200" s="29">
        <v>1</v>
      </c>
      <c r="J200" s="62">
        <v>19</v>
      </c>
    </row>
    <row r="201" spans="2:10" ht="15" hidden="1" customHeight="1" x14ac:dyDescent="0.4">
      <c r="B201" s="6">
        <v>1120</v>
      </c>
      <c r="C201" s="59" t="s">
        <v>67</v>
      </c>
      <c r="D201" s="61">
        <v>41540</v>
      </c>
      <c r="E201" s="6">
        <v>3050</v>
      </c>
      <c r="F201" s="6">
        <v>7610</v>
      </c>
      <c r="H201" s="29">
        <v>1</v>
      </c>
      <c r="I201" s="29">
        <v>1</v>
      </c>
      <c r="J201" s="62">
        <v>20</v>
      </c>
    </row>
    <row r="202" spans="2:10" ht="15" hidden="1" customHeight="1" x14ac:dyDescent="0.4">
      <c r="B202" s="6">
        <v>121</v>
      </c>
      <c r="C202" s="59" t="s">
        <v>48</v>
      </c>
      <c r="D202" s="63">
        <v>14480</v>
      </c>
      <c r="E202" s="63">
        <v>3530</v>
      </c>
      <c r="F202" s="63">
        <v>8810</v>
      </c>
      <c r="H202" s="29">
        <v>1</v>
      </c>
      <c r="I202" s="29">
        <v>2</v>
      </c>
      <c r="J202" s="62">
        <v>1</v>
      </c>
    </row>
    <row r="203" spans="2:10" ht="15" hidden="1" customHeight="1" x14ac:dyDescent="0.4">
      <c r="B203" s="6">
        <v>122</v>
      </c>
      <c r="C203" s="59" t="s">
        <v>49</v>
      </c>
      <c r="D203" s="63">
        <v>16290</v>
      </c>
      <c r="E203" s="63">
        <v>3530</v>
      </c>
      <c r="F203" s="63">
        <v>8810</v>
      </c>
      <c r="H203" s="29">
        <v>1</v>
      </c>
      <c r="I203" s="29">
        <v>2</v>
      </c>
      <c r="J203" s="62">
        <v>2</v>
      </c>
    </row>
    <row r="204" spans="2:10" ht="15" hidden="1" customHeight="1" x14ac:dyDescent="0.4">
      <c r="B204" s="6">
        <v>123</v>
      </c>
      <c r="C204" s="59" t="s">
        <v>50</v>
      </c>
      <c r="D204" s="63">
        <v>18100</v>
      </c>
      <c r="E204" s="63">
        <v>3530</v>
      </c>
      <c r="F204" s="63">
        <v>8810</v>
      </c>
      <c r="H204" s="29">
        <v>1</v>
      </c>
      <c r="I204" s="29">
        <v>2</v>
      </c>
      <c r="J204" s="62">
        <v>3</v>
      </c>
    </row>
    <row r="205" spans="2:10" ht="15" hidden="1" customHeight="1" x14ac:dyDescent="0.4">
      <c r="B205" s="6">
        <v>124</v>
      </c>
      <c r="C205" s="59" t="s">
        <v>51</v>
      </c>
      <c r="D205" s="63">
        <v>19910</v>
      </c>
      <c r="E205" s="63">
        <v>3530</v>
      </c>
      <c r="F205" s="63">
        <v>8810</v>
      </c>
      <c r="H205" s="29">
        <v>1</v>
      </c>
      <c r="I205" s="29">
        <v>2</v>
      </c>
      <c r="J205" s="62">
        <v>4</v>
      </c>
    </row>
    <row r="206" spans="2:10" ht="15" hidden="1" customHeight="1" x14ac:dyDescent="0.4">
      <c r="B206" s="6">
        <v>125</v>
      </c>
      <c r="C206" s="59" t="s">
        <v>52</v>
      </c>
      <c r="D206" s="63">
        <v>21710</v>
      </c>
      <c r="E206" s="63">
        <v>3530</v>
      </c>
      <c r="F206" s="63">
        <v>8810</v>
      </c>
      <c r="H206" s="29">
        <v>1</v>
      </c>
      <c r="I206" s="29">
        <v>2</v>
      </c>
      <c r="J206" s="62">
        <v>5</v>
      </c>
    </row>
    <row r="207" spans="2:10" ht="15" hidden="1" customHeight="1" x14ac:dyDescent="0.4">
      <c r="B207" s="6">
        <v>126</v>
      </c>
      <c r="C207" s="59" t="s">
        <v>53</v>
      </c>
      <c r="D207" s="63">
        <v>23520</v>
      </c>
      <c r="E207" s="63">
        <v>3530</v>
      </c>
      <c r="F207" s="63">
        <v>8810</v>
      </c>
      <c r="H207" s="29">
        <v>1</v>
      </c>
      <c r="I207" s="29">
        <v>2</v>
      </c>
      <c r="J207" s="62">
        <v>6</v>
      </c>
    </row>
    <row r="208" spans="2:10" ht="15" hidden="1" customHeight="1" x14ac:dyDescent="0.4">
      <c r="B208" s="6">
        <v>127</v>
      </c>
      <c r="C208" s="59" t="s">
        <v>54</v>
      </c>
      <c r="D208" s="63">
        <v>25330</v>
      </c>
      <c r="E208" s="63">
        <v>3530</v>
      </c>
      <c r="F208" s="63">
        <v>8810</v>
      </c>
      <c r="H208" s="29">
        <v>1</v>
      </c>
      <c r="I208" s="29">
        <v>2</v>
      </c>
      <c r="J208" s="62">
        <v>7</v>
      </c>
    </row>
    <row r="209" spans="2:10" ht="15" hidden="1" customHeight="1" x14ac:dyDescent="0.4">
      <c r="B209" s="6">
        <v>128</v>
      </c>
      <c r="C209" s="59" t="s">
        <v>55</v>
      </c>
      <c r="D209" s="63">
        <v>27140</v>
      </c>
      <c r="E209" s="63">
        <v>3530</v>
      </c>
      <c r="F209" s="63">
        <v>8810</v>
      </c>
      <c r="H209" s="29">
        <v>1</v>
      </c>
      <c r="I209" s="29">
        <v>2</v>
      </c>
      <c r="J209" s="62">
        <v>8</v>
      </c>
    </row>
    <row r="210" spans="2:10" ht="15" hidden="1" customHeight="1" x14ac:dyDescent="0.4">
      <c r="B210" s="6">
        <v>129</v>
      </c>
      <c r="C210" s="59" t="s">
        <v>56</v>
      </c>
      <c r="D210" s="63">
        <v>28940</v>
      </c>
      <c r="E210" s="63">
        <v>3530</v>
      </c>
      <c r="F210" s="63">
        <v>8810</v>
      </c>
      <c r="H210" s="29">
        <v>1</v>
      </c>
      <c r="I210" s="29">
        <v>2</v>
      </c>
      <c r="J210" s="62">
        <v>9</v>
      </c>
    </row>
    <row r="211" spans="2:10" ht="15" hidden="1" customHeight="1" x14ac:dyDescent="0.4">
      <c r="B211" s="6">
        <v>1210</v>
      </c>
      <c r="C211" s="59" t="s">
        <v>57</v>
      </c>
      <c r="D211" s="63">
        <v>30750</v>
      </c>
      <c r="E211" s="63">
        <v>3530</v>
      </c>
      <c r="F211" s="63">
        <v>8810</v>
      </c>
      <c r="H211" s="29">
        <v>1</v>
      </c>
      <c r="I211" s="29">
        <v>2</v>
      </c>
      <c r="J211" s="62">
        <v>10</v>
      </c>
    </row>
    <row r="212" spans="2:10" ht="15" hidden="1" customHeight="1" x14ac:dyDescent="0.4">
      <c r="B212" s="6">
        <v>1211</v>
      </c>
      <c r="C212" s="59" t="s">
        <v>58</v>
      </c>
      <c r="D212" s="63">
        <v>32530</v>
      </c>
      <c r="E212" s="63">
        <v>3530</v>
      </c>
      <c r="F212" s="63">
        <v>8810</v>
      </c>
      <c r="H212" s="29">
        <v>1</v>
      </c>
      <c r="I212" s="29">
        <v>2</v>
      </c>
      <c r="J212" s="62">
        <v>11</v>
      </c>
    </row>
    <row r="213" spans="2:10" ht="15" hidden="1" customHeight="1" x14ac:dyDescent="0.4">
      <c r="B213" s="6">
        <v>1212</v>
      </c>
      <c r="C213" s="59" t="s">
        <v>59</v>
      </c>
      <c r="D213" s="63">
        <v>34310</v>
      </c>
      <c r="E213" s="63">
        <v>3530</v>
      </c>
      <c r="F213" s="63">
        <v>8810</v>
      </c>
      <c r="H213" s="29">
        <v>1</v>
      </c>
      <c r="I213" s="29">
        <v>2</v>
      </c>
      <c r="J213" s="62">
        <v>12</v>
      </c>
    </row>
    <row r="214" spans="2:10" ht="15" hidden="1" customHeight="1" x14ac:dyDescent="0.4">
      <c r="B214" s="6">
        <v>1213</v>
      </c>
      <c r="C214" s="59" t="s">
        <v>60</v>
      </c>
      <c r="D214" s="63">
        <v>36090</v>
      </c>
      <c r="E214" s="63">
        <v>3530</v>
      </c>
      <c r="F214" s="63">
        <v>8810</v>
      </c>
      <c r="H214" s="29">
        <v>1</v>
      </c>
      <c r="I214" s="29">
        <v>2</v>
      </c>
      <c r="J214" s="62">
        <v>13</v>
      </c>
    </row>
    <row r="215" spans="2:10" ht="15" hidden="1" customHeight="1" x14ac:dyDescent="0.4">
      <c r="B215" s="6">
        <v>1214</v>
      </c>
      <c r="C215" s="59" t="s">
        <v>61</v>
      </c>
      <c r="D215" s="63">
        <v>37870</v>
      </c>
      <c r="E215" s="63">
        <v>3530</v>
      </c>
      <c r="F215" s="63">
        <v>8810</v>
      </c>
      <c r="H215" s="29">
        <v>1</v>
      </c>
      <c r="I215" s="29">
        <v>2</v>
      </c>
      <c r="J215" s="62">
        <v>14</v>
      </c>
    </row>
    <row r="216" spans="2:10" ht="15" hidden="1" customHeight="1" x14ac:dyDescent="0.4">
      <c r="B216" s="6">
        <v>1215</v>
      </c>
      <c r="C216" s="59" t="s">
        <v>62</v>
      </c>
      <c r="D216" s="63">
        <v>39650</v>
      </c>
      <c r="E216" s="63">
        <v>3530</v>
      </c>
      <c r="F216" s="63">
        <v>8810</v>
      </c>
      <c r="H216" s="29">
        <v>1</v>
      </c>
      <c r="I216" s="29">
        <v>2</v>
      </c>
      <c r="J216" s="62">
        <v>15</v>
      </c>
    </row>
    <row r="217" spans="2:10" ht="15" hidden="1" customHeight="1" x14ac:dyDescent="0.4">
      <c r="B217" s="6">
        <v>1216</v>
      </c>
      <c r="C217" s="59" t="s">
        <v>63</v>
      </c>
      <c r="D217" s="63">
        <v>41430</v>
      </c>
      <c r="E217" s="63">
        <v>3530</v>
      </c>
      <c r="F217" s="63">
        <v>8810</v>
      </c>
      <c r="H217" s="29">
        <v>1</v>
      </c>
      <c r="I217" s="29">
        <v>2</v>
      </c>
      <c r="J217" s="62">
        <v>16</v>
      </c>
    </row>
    <row r="218" spans="2:10" ht="15" hidden="1" customHeight="1" x14ac:dyDescent="0.4">
      <c r="B218" s="6">
        <v>1217</v>
      </c>
      <c r="C218" s="59" t="s">
        <v>64</v>
      </c>
      <c r="D218" s="63">
        <v>43210</v>
      </c>
      <c r="E218" s="63">
        <v>3530</v>
      </c>
      <c r="F218" s="63">
        <v>8810</v>
      </c>
      <c r="H218" s="29">
        <v>1</v>
      </c>
      <c r="I218" s="29">
        <v>2</v>
      </c>
      <c r="J218" s="62">
        <v>17</v>
      </c>
    </row>
    <row r="219" spans="2:10" ht="15" hidden="1" customHeight="1" x14ac:dyDescent="0.4">
      <c r="B219" s="6">
        <v>1218</v>
      </c>
      <c r="C219" s="59" t="s">
        <v>65</v>
      </c>
      <c r="D219" s="63">
        <v>44990</v>
      </c>
      <c r="E219" s="63">
        <v>3530</v>
      </c>
      <c r="F219" s="63">
        <v>8810</v>
      </c>
      <c r="H219" s="29">
        <v>1</v>
      </c>
      <c r="I219" s="29">
        <v>2</v>
      </c>
      <c r="J219" s="62">
        <v>18</v>
      </c>
    </row>
    <row r="220" spans="2:10" ht="15" hidden="1" customHeight="1" x14ac:dyDescent="0.4">
      <c r="B220" s="6">
        <v>1219</v>
      </c>
      <c r="C220" s="59" t="s">
        <v>66</v>
      </c>
      <c r="D220" s="63">
        <v>46770</v>
      </c>
      <c r="E220" s="63">
        <v>3530</v>
      </c>
      <c r="F220" s="63">
        <v>8810</v>
      </c>
      <c r="H220" s="29">
        <v>1</v>
      </c>
      <c r="I220" s="29">
        <v>2</v>
      </c>
      <c r="J220" s="62">
        <v>19</v>
      </c>
    </row>
    <row r="221" spans="2:10" ht="15" hidden="1" customHeight="1" x14ac:dyDescent="0.4">
      <c r="B221" s="6">
        <v>1220</v>
      </c>
      <c r="C221" s="59" t="s">
        <v>67</v>
      </c>
      <c r="D221" s="63">
        <v>48540</v>
      </c>
      <c r="E221" s="63">
        <v>3530</v>
      </c>
      <c r="F221" s="63">
        <v>8810</v>
      </c>
      <c r="H221" s="29">
        <v>1</v>
      </c>
      <c r="I221" s="29">
        <v>2</v>
      </c>
      <c r="J221" s="62">
        <v>20</v>
      </c>
    </row>
    <row r="222" spans="2:10" ht="15" hidden="1" customHeight="1" x14ac:dyDescent="0.4">
      <c r="B222" s="6">
        <v>131</v>
      </c>
      <c r="C222" s="59" t="s">
        <v>48</v>
      </c>
      <c r="D222" s="61">
        <v>18610</v>
      </c>
      <c r="E222" s="61">
        <v>4700</v>
      </c>
      <c r="F222" s="61">
        <v>11740</v>
      </c>
      <c r="H222" s="29">
        <v>1</v>
      </c>
      <c r="I222" s="29">
        <v>3</v>
      </c>
      <c r="J222" s="62">
        <v>1</v>
      </c>
    </row>
    <row r="223" spans="2:10" ht="15" hidden="1" customHeight="1" x14ac:dyDescent="0.4">
      <c r="B223" s="6">
        <v>132</v>
      </c>
      <c r="C223" s="59" t="s">
        <v>49</v>
      </c>
      <c r="D223" s="61">
        <v>21080</v>
      </c>
      <c r="E223" s="61">
        <v>4700</v>
      </c>
      <c r="F223" s="61">
        <v>11740</v>
      </c>
      <c r="H223" s="29">
        <v>1</v>
      </c>
      <c r="I223" s="29">
        <v>3</v>
      </c>
      <c r="J223" s="62">
        <v>2</v>
      </c>
    </row>
    <row r="224" spans="2:10" ht="15" hidden="1" customHeight="1" x14ac:dyDescent="0.4">
      <c r="B224" s="6">
        <v>133</v>
      </c>
      <c r="C224" s="59" t="s">
        <v>50</v>
      </c>
      <c r="D224" s="61">
        <v>23550</v>
      </c>
      <c r="E224" s="61">
        <v>4700</v>
      </c>
      <c r="F224" s="61">
        <v>11740</v>
      </c>
      <c r="H224" s="29">
        <v>1</v>
      </c>
      <c r="I224" s="29">
        <v>3</v>
      </c>
      <c r="J224" s="62">
        <v>3</v>
      </c>
    </row>
    <row r="225" spans="2:10" ht="15" hidden="1" customHeight="1" x14ac:dyDescent="0.4">
      <c r="B225" s="6">
        <v>134</v>
      </c>
      <c r="C225" s="59" t="s">
        <v>51</v>
      </c>
      <c r="D225" s="61">
        <v>26010</v>
      </c>
      <c r="E225" s="61">
        <v>4700</v>
      </c>
      <c r="F225" s="61">
        <v>11740</v>
      </c>
      <c r="H225" s="29">
        <v>1</v>
      </c>
      <c r="I225" s="29">
        <v>3</v>
      </c>
      <c r="J225" s="62">
        <v>4</v>
      </c>
    </row>
    <row r="226" spans="2:10" ht="15" hidden="1" customHeight="1" x14ac:dyDescent="0.4">
      <c r="B226" s="6">
        <v>135</v>
      </c>
      <c r="C226" s="59" t="s">
        <v>52</v>
      </c>
      <c r="D226" s="61">
        <v>28480</v>
      </c>
      <c r="E226" s="61">
        <v>4700</v>
      </c>
      <c r="F226" s="61">
        <v>11740</v>
      </c>
      <c r="H226" s="29">
        <v>1</v>
      </c>
      <c r="I226" s="29">
        <v>3</v>
      </c>
      <c r="J226" s="62">
        <v>5</v>
      </c>
    </row>
    <row r="227" spans="2:10" ht="15" hidden="1" customHeight="1" x14ac:dyDescent="0.4">
      <c r="B227" s="6">
        <v>136</v>
      </c>
      <c r="C227" s="59" t="s">
        <v>53</v>
      </c>
      <c r="D227" s="61">
        <v>30940</v>
      </c>
      <c r="E227" s="61">
        <v>4700</v>
      </c>
      <c r="F227" s="61">
        <v>11740</v>
      </c>
      <c r="H227" s="29">
        <v>1</v>
      </c>
      <c r="I227" s="29">
        <v>3</v>
      </c>
      <c r="J227" s="62">
        <v>6</v>
      </c>
    </row>
    <row r="228" spans="2:10" ht="15" hidden="1" customHeight="1" x14ac:dyDescent="0.4">
      <c r="B228" s="6">
        <v>137</v>
      </c>
      <c r="C228" s="59" t="s">
        <v>54</v>
      </c>
      <c r="D228" s="61">
        <v>33410</v>
      </c>
      <c r="E228" s="61">
        <v>4700</v>
      </c>
      <c r="F228" s="61">
        <v>11740</v>
      </c>
      <c r="H228" s="29">
        <v>1</v>
      </c>
      <c r="I228" s="29">
        <v>3</v>
      </c>
      <c r="J228" s="62">
        <v>7</v>
      </c>
    </row>
    <row r="229" spans="2:10" ht="15" hidden="1" customHeight="1" x14ac:dyDescent="0.4">
      <c r="B229" s="6">
        <v>138</v>
      </c>
      <c r="C229" s="59" t="s">
        <v>55</v>
      </c>
      <c r="D229" s="61">
        <v>35870</v>
      </c>
      <c r="E229" s="61">
        <v>4700</v>
      </c>
      <c r="F229" s="61">
        <v>11740</v>
      </c>
      <c r="H229" s="29">
        <v>1</v>
      </c>
      <c r="I229" s="29">
        <v>3</v>
      </c>
      <c r="J229" s="62">
        <v>8</v>
      </c>
    </row>
    <row r="230" spans="2:10" ht="15" hidden="1" customHeight="1" x14ac:dyDescent="0.4">
      <c r="B230" s="6">
        <v>139</v>
      </c>
      <c r="C230" s="59" t="s">
        <v>56</v>
      </c>
      <c r="D230" s="61">
        <v>38340</v>
      </c>
      <c r="E230" s="61">
        <v>4700</v>
      </c>
      <c r="F230" s="61">
        <v>11740</v>
      </c>
      <c r="H230" s="29">
        <v>1</v>
      </c>
      <c r="I230" s="29">
        <v>3</v>
      </c>
      <c r="J230" s="62">
        <v>9</v>
      </c>
    </row>
    <row r="231" spans="2:10" ht="15" hidden="1" customHeight="1" x14ac:dyDescent="0.4">
      <c r="B231" s="6">
        <v>1310</v>
      </c>
      <c r="C231" s="59" t="s">
        <v>57</v>
      </c>
      <c r="D231" s="61">
        <v>40800</v>
      </c>
      <c r="E231" s="61">
        <v>4700</v>
      </c>
      <c r="F231" s="61">
        <v>11740</v>
      </c>
      <c r="H231" s="29">
        <v>1</v>
      </c>
      <c r="I231" s="29">
        <v>3</v>
      </c>
      <c r="J231" s="62">
        <v>10</v>
      </c>
    </row>
    <row r="232" spans="2:10" ht="15" hidden="1" customHeight="1" x14ac:dyDescent="0.4">
      <c r="B232" s="6">
        <v>1311</v>
      </c>
      <c r="C232" s="59" t="s">
        <v>58</v>
      </c>
      <c r="D232" s="61">
        <v>43190</v>
      </c>
      <c r="E232" s="61">
        <v>4700</v>
      </c>
      <c r="F232" s="61">
        <v>11740</v>
      </c>
      <c r="H232" s="29">
        <v>1</v>
      </c>
      <c r="I232" s="29">
        <v>3</v>
      </c>
      <c r="J232" s="62">
        <v>11</v>
      </c>
    </row>
    <row r="233" spans="2:10" ht="15" hidden="1" customHeight="1" x14ac:dyDescent="0.4">
      <c r="B233" s="6">
        <v>1312</v>
      </c>
      <c r="C233" s="59" t="s">
        <v>59</v>
      </c>
      <c r="D233" s="61">
        <v>45570</v>
      </c>
      <c r="E233" s="61">
        <v>4700</v>
      </c>
      <c r="F233" s="61">
        <v>11740</v>
      </c>
      <c r="H233" s="29">
        <v>1</v>
      </c>
      <c r="I233" s="29">
        <v>3</v>
      </c>
      <c r="J233" s="62">
        <v>12</v>
      </c>
    </row>
    <row r="234" spans="2:10" ht="15" hidden="1" customHeight="1" x14ac:dyDescent="0.4">
      <c r="B234" s="6">
        <v>1313</v>
      </c>
      <c r="C234" s="59" t="s">
        <v>60</v>
      </c>
      <c r="D234" s="61">
        <v>47960</v>
      </c>
      <c r="E234" s="61">
        <v>4700</v>
      </c>
      <c r="F234" s="61">
        <v>11740</v>
      </c>
      <c r="H234" s="29">
        <v>1</v>
      </c>
      <c r="I234" s="29">
        <v>3</v>
      </c>
      <c r="J234" s="62">
        <v>13</v>
      </c>
    </row>
    <row r="235" spans="2:10" ht="15" hidden="1" customHeight="1" x14ac:dyDescent="0.4">
      <c r="B235" s="6">
        <v>1314</v>
      </c>
      <c r="C235" s="59" t="s">
        <v>61</v>
      </c>
      <c r="D235" s="61">
        <v>50350</v>
      </c>
      <c r="E235" s="61">
        <v>4700</v>
      </c>
      <c r="F235" s="61">
        <v>11740</v>
      </c>
      <c r="H235" s="29">
        <v>1</v>
      </c>
      <c r="I235" s="29">
        <v>3</v>
      </c>
      <c r="J235" s="62">
        <v>14</v>
      </c>
    </row>
    <row r="236" spans="2:10" ht="15" hidden="1" customHeight="1" x14ac:dyDescent="0.4">
      <c r="B236" s="6">
        <v>1315</v>
      </c>
      <c r="C236" s="59" t="s">
        <v>62</v>
      </c>
      <c r="D236" s="61">
        <v>52730</v>
      </c>
      <c r="E236" s="61">
        <v>4700</v>
      </c>
      <c r="F236" s="61">
        <v>11740</v>
      </c>
      <c r="H236" s="29">
        <v>1</v>
      </c>
      <c r="I236" s="29">
        <v>3</v>
      </c>
      <c r="J236" s="62">
        <v>15</v>
      </c>
    </row>
    <row r="237" spans="2:10" ht="15" hidden="1" customHeight="1" x14ac:dyDescent="0.4">
      <c r="B237" s="6">
        <v>1316</v>
      </c>
      <c r="C237" s="59" t="s">
        <v>63</v>
      </c>
      <c r="D237" s="61">
        <v>55120</v>
      </c>
      <c r="E237" s="61">
        <v>4700</v>
      </c>
      <c r="F237" s="61">
        <v>11740</v>
      </c>
      <c r="H237" s="29">
        <v>1</v>
      </c>
      <c r="I237" s="29">
        <v>3</v>
      </c>
      <c r="J237" s="62">
        <v>16</v>
      </c>
    </row>
    <row r="238" spans="2:10" ht="15" hidden="1" customHeight="1" x14ac:dyDescent="0.4">
      <c r="B238" s="6">
        <v>1317</v>
      </c>
      <c r="C238" s="59" t="s">
        <v>64</v>
      </c>
      <c r="D238" s="61">
        <v>57500</v>
      </c>
      <c r="E238" s="61">
        <v>4700</v>
      </c>
      <c r="F238" s="61">
        <v>11740</v>
      </c>
      <c r="H238" s="29">
        <v>1</v>
      </c>
      <c r="I238" s="29">
        <v>3</v>
      </c>
      <c r="J238" s="62">
        <v>17</v>
      </c>
    </row>
    <row r="239" spans="2:10" ht="15" hidden="1" customHeight="1" x14ac:dyDescent="0.4">
      <c r="B239" s="6">
        <v>1318</v>
      </c>
      <c r="C239" s="59" t="s">
        <v>65</v>
      </c>
      <c r="D239" s="61">
        <v>59890</v>
      </c>
      <c r="E239" s="61">
        <v>4700</v>
      </c>
      <c r="F239" s="61">
        <v>11740</v>
      </c>
      <c r="H239" s="29">
        <v>1</v>
      </c>
      <c r="I239" s="29">
        <v>3</v>
      </c>
      <c r="J239" s="62">
        <v>18</v>
      </c>
    </row>
    <row r="240" spans="2:10" ht="15" hidden="1" customHeight="1" x14ac:dyDescent="0.4">
      <c r="B240" s="6">
        <v>1319</v>
      </c>
      <c r="C240" s="59" t="s">
        <v>66</v>
      </c>
      <c r="D240" s="61">
        <v>62270</v>
      </c>
      <c r="E240" s="61">
        <v>4700</v>
      </c>
      <c r="F240" s="61">
        <v>11740</v>
      </c>
      <c r="H240" s="29">
        <v>1</v>
      </c>
      <c r="I240" s="29">
        <v>3</v>
      </c>
      <c r="J240" s="62">
        <v>19</v>
      </c>
    </row>
    <row r="241" spans="2:10" ht="15" hidden="1" customHeight="1" x14ac:dyDescent="0.4">
      <c r="B241" s="6">
        <v>1320</v>
      </c>
      <c r="C241" s="59" t="s">
        <v>67</v>
      </c>
      <c r="D241" s="61">
        <v>64660</v>
      </c>
      <c r="E241" s="61">
        <v>4700</v>
      </c>
      <c r="F241" s="61">
        <v>11740</v>
      </c>
      <c r="H241" s="29">
        <v>1</v>
      </c>
      <c r="I241" s="29">
        <v>3</v>
      </c>
      <c r="J241" s="62">
        <v>20</v>
      </c>
    </row>
    <row r="242" spans="2:10" ht="15" hidden="1" customHeight="1" x14ac:dyDescent="0.4">
      <c r="B242" s="6">
        <v>141</v>
      </c>
      <c r="C242" s="59" t="s">
        <v>48</v>
      </c>
      <c r="D242" s="61">
        <v>23280</v>
      </c>
      <c r="E242" s="6">
        <v>6110</v>
      </c>
      <c r="F242" s="6">
        <v>15270</v>
      </c>
      <c r="H242" s="29">
        <v>1</v>
      </c>
      <c r="I242" s="29">
        <v>4</v>
      </c>
      <c r="J242" s="62">
        <v>1</v>
      </c>
    </row>
    <row r="243" spans="2:10" ht="15" hidden="1" customHeight="1" x14ac:dyDescent="0.4">
      <c r="B243" s="6">
        <v>142</v>
      </c>
      <c r="C243" s="59" t="s">
        <v>49</v>
      </c>
      <c r="D243" s="61">
        <v>26500</v>
      </c>
      <c r="E243" s="6">
        <v>6110</v>
      </c>
      <c r="F243" s="6">
        <v>15270</v>
      </c>
      <c r="H243" s="29">
        <v>1</v>
      </c>
      <c r="I243" s="29">
        <v>4</v>
      </c>
      <c r="J243" s="62">
        <v>2</v>
      </c>
    </row>
    <row r="244" spans="2:10" ht="15" hidden="1" customHeight="1" x14ac:dyDescent="0.4">
      <c r="B244" s="6">
        <v>143</v>
      </c>
      <c r="C244" s="59" t="s">
        <v>50</v>
      </c>
      <c r="D244" s="61">
        <v>29710</v>
      </c>
      <c r="E244" s="6">
        <v>6110</v>
      </c>
      <c r="F244" s="6">
        <v>15270</v>
      </c>
      <c r="H244" s="29">
        <v>1</v>
      </c>
      <c r="I244" s="29">
        <v>4</v>
      </c>
      <c r="J244" s="62">
        <v>3</v>
      </c>
    </row>
    <row r="245" spans="2:10" ht="15" hidden="1" customHeight="1" x14ac:dyDescent="0.4">
      <c r="B245" s="6">
        <v>144</v>
      </c>
      <c r="C245" s="59" t="s">
        <v>51</v>
      </c>
      <c r="D245" s="61">
        <v>32930</v>
      </c>
      <c r="E245" s="6">
        <v>6110</v>
      </c>
      <c r="F245" s="6">
        <v>15270</v>
      </c>
      <c r="H245" s="29">
        <v>1</v>
      </c>
      <c r="I245" s="29">
        <v>4</v>
      </c>
      <c r="J245" s="62">
        <v>4</v>
      </c>
    </row>
    <row r="246" spans="2:10" ht="15" hidden="1" customHeight="1" x14ac:dyDescent="0.4">
      <c r="B246" s="6">
        <v>145</v>
      </c>
      <c r="C246" s="59" t="s">
        <v>52</v>
      </c>
      <c r="D246" s="61">
        <v>36150</v>
      </c>
      <c r="E246" s="6">
        <v>6110</v>
      </c>
      <c r="F246" s="6">
        <v>15270</v>
      </c>
      <c r="H246" s="29">
        <v>1</v>
      </c>
      <c r="I246" s="29">
        <v>4</v>
      </c>
      <c r="J246" s="62">
        <v>5</v>
      </c>
    </row>
    <row r="247" spans="2:10" ht="15" hidden="1" customHeight="1" x14ac:dyDescent="0.4">
      <c r="B247" s="6">
        <v>146</v>
      </c>
      <c r="C247" s="59" t="s">
        <v>53</v>
      </c>
      <c r="D247" s="61">
        <v>39370</v>
      </c>
      <c r="E247" s="6">
        <v>6110</v>
      </c>
      <c r="F247" s="6">
        <v>15270</v>
      </c>
      <c r="H247" s="29">
        <v>1</v>
      </c>
      <c r="I247" s="29">
        <v>4</v>
      </c>
      <c r="J247" s="62">
        <v>6</v>
      </c>
    </row>
    <row r="248" spans="2:10" ht="15" hidden="1" customHeight="1" x14ac:dyDescent="0.4">
      <c r="B248" s="6">
        <v>147</v>
      </c>
      <c r="C248" s="59" t="s">
        <v>54</v>
      </c>
      <c r="D248" s="61">
        <v>42580</v>
      </c>
      <c r="E248" s="6">
        <v>6110</v>
      </c>
      <c r="F248" s="6">
        <v>15270</v>
      </c>
      <c r="H248" s="29">
        <v>1</v>
      </c>
      <c r="I248" s="29">
        <v>4</v>
      </c>
      <c r="J248" s="62">
        <v>7</v>
      </c>
    </row>
    <row r="249" spans="2:10" ht="15" hidden="1" customHeight="1" x14ac:dyDescent="0.4">
      <c r="B249" s="6">
        <v>148</v>
      </c>
      <c r="C249" s="59" t="s">
        <v>55</v>
      </c>
      <c r="D249" s="61">
        <v>45800</v>
      </c>
      <c r="E249" s="6">
        <v>6110</v>
      </c>
      <c r="F249" s="6">
        <v>15270</v>
      </c>
      <c r="H249" s="29">
        <v>1</v>
      </c>
      <c r="I249" s="29">
        <v>4</v>
      </c>
      <c r="J249" s="62">
        <v>8</v>
      </c>
    </row>
    <row r="250" spans="2:10" ht="15" hidden="1" customHeight="1" x14ac:dyDescent="0.4">
      <c r="B250" s="6">
        <v>149</v>
      </c>
      <c r="C250" s="59" t="s">
        <v>56</v>
      </c>
      <c r="D250" s="61">
        <v>49020</v>
      </c>
      <c r="E250" s="6">
        <v>6110</v>
      </c>
      <c r="F250" s="6">
        <v>15270</v>
      </c>
      <c r="H250" s="29">
        <v>1</v>
      </c>
      <c r="I250" s="29">
        <v>4</v>
      </c>
      <c r="J250" s="62">
        <v>9</v>
      </c>
    </row>
    <row r="251" spans="2:10" ht="15" hidden="1" customHeight="1" x14ac:dyDescent="0.4">
      <c r="B251" s="6">
        <v>1410</v>
      </c>
      <c r="C251" s="59" t="s">
        <v>57</v>
      </c>
      <c r="D251" s="61">
        <v>52240</v>
      </c>
      <c r="E251" s="6">
        <v>6110</v>
      </c>
      <c r="F251" s="6">
        <v>15270</v>
      </c>
      <c r="H251" s="29">
        <v>1</v>
      </c>
      <c r="I251" s="29">
        <v>4</v>
      </c>
      <c r="J251" s="62">
        <v>10</v>
      </c>
    </row>
    <row r="252" spans="2:10" ht="15" hidden="1" customHeight="1" x14ac:dyDescent="0.4">
      <c r="B252" s="6">
        <v>1411</v>
      </c>
      <c r="C252" s="59" t="s">
        <v>58</v>
      </c>
      <c r="D252" s="61">
        <v>55340</v>
      </c>
      <c r="E252" s="6">
        <v>6110</v>
      </c>
      <c r="F252" s="6">
        <v>15270</v>
      </c>
      <c r="H252" s="29">
        <v>1</v>
      </c>
      <c r="I252" s="29">
        <v>4</v>
      </c>
      <c r="J252" s="62">
        <v>11</v>
      </c>
    </row>
    <row r="253" spans="2:10" ht="15" hidden="1" customHeight="1" x14ac:dyDescent="0.4">
      <c r="B253" s="6">
        <v>1412</v>
      </c>
      <c r="C253" s="59" t="s">
        <v>59</v>
      </c>
      <c r="D253" s="61">
        <v>58440</v>
      </c>
      <c r="E253" s="6">
        <v>6110</v>
      </c>
      <c r="F253" s="6">
        <v>15270</v>
      </c>
      <c r="H253" s="29">
        <v>1</v>
      </c>
      <c r="I253" s="29">
        <v>4</v>
      </c>
      <c r="J253" s="62">
        <v>12</v>
      </c>
    </row>
    <row r="254" spans="2:10" ht="15" hidden="1" customHeight="1" x14ac:dyDescent="0.4">
      <c r="B254" s="6">
        <v>1413</v>
      </c>
      <c r="C254" s="59" t="s">
        <v>60</v>
      </c>
      <c r="D254" s="61">
        <v>61550</v>
      </c>
      <c r="E254" s="6">
        <v>6110</v>
      </c>
      <c r="F254" s="6">
        <v>15270</v>
      </c>
      <c r="H254" s="29">
        <v>1</v>
      </c>
      <c r="I254" s="29">
        <v>4</v>
      </c>
      <c r="J254" s="62">
        <v>13</v>
      </c>
    </row>
    <row r="255" spans="2:10" ht="15" hidden="1" customHeight="1" x14ac:dyDescent="0.4">
      <c r="B255" s="6">
        <v>1414</v>
      </c>
      <c r="C255" s="59" t="s">
        <v>61</v>
      </c>
      <c r="D255" s="61">
        <v>64650</v>
      </c>
      <c r="E255" s="6">
        <v>6110</v>
      </c>
      <c r="F255" s="6">
        <v>15270</v>
      </c>
      <c r="H255" s="29">
        <v>1</v>
      </c>
      <c r="I255" s="29">
        <v>4</v>
      </c>
      <c r="J255" s="62">
        <v>14</v>
      </c>
    </row>
    <row r="256" spans="2:10" ht="15" hidden="1" customHeight="1" x14ac:dyDescent="0.4">
      <c r="B256" s="6">
        <v>1415</v>
      </c>
      <c r="C256" s="59" t="s">
        <v>62</v>
      </c>
      <c r="D256" s="61">
        <v>67760</v>
      </c>
      <c r="E256" s="6">
        <v>6110</v>
      </c>
      <c r="F256" s="6">
        <v>15270</v>
      </c>
      <c r="H256" s="29">
        <v>1</v>
      </c>
      <c r="I256" s="29">
        <v>4</v>
      </c>
      <c r="J256" s="62">
        <v>15</v>
      </c>
    </row>
    <row r="257" spans="2:10" ht="15" hidden="1" customHeight="1" x14ac:dyDescent="0.4">
      <c r="B257" s="6">
        <v>1416</v>
      </c>
      <c r="C257" s="59" t="s">
        <v>63</v>
      </c>
      <c r="D257" s="61">
        <v>70860</v>
      </c>
      <c r="E257" s="6">
        <v>6110</v>
      </c>
      <c r="F257" s="6">
        <v>15270</v>
      </c>
      <c r="H257" s="29">
        <v>1</v>
      </c>
      <c r="I257" s="29">
        <v>4</v>
      </c>
      <c r="J257" s="62">
        <v>16</v>
      </c>
    </row>
    <row r="258" spans="2:10" ht="15" hidden="1" customHeight="1" x14ac:dyDescent="0.4">
      <c r="B258" s="6">
        <v>1417</v>
      </c>
      <c r="C258" s="59" t="s">
        <v>64</v>
      </c>
      <c r="D258" s="61">
        <v>73970</v>
      </c>
      <c r="E258" s="6">
        <v>6110</v>
      </c>
      <c r="F258" s="6">
        <v>15270</v>
      </c>
      <c r="H258" s="29">
        <v>1</v>
      </c>
      <c r="I258" s="29">
        <v>4</v>
      </c>
      <c r="J258" s="62">
        <v>17</v>
      </c>
    </row>
    <row r="259" spans="2:10" ht="15" hidden="1" customHeight="1" x14ac:dyDescent="0.4">
      <c r="B259" s="6">
        <v>1418</v>
      </c>
      <c r="C259" s="59" t="s">
        <v>65</v>
      </c>
      <c r="D259" s="61">
        <v>77070</v>
      </c>
      <c r="E259" s="6">
        <v>6110</v>
      </c>
      <c r="F259" s="6">
        <v>15270</v>
      </c>
      <c r="H259" s="29">
        <v>1</v>
      </c>
      <c r="I259" s="29">
        <v>4</v>
      </c>
      <c r="J259" s="62">
        <v>18</v>
      </c>
    </row>
    <row r="260" spans="2:10" ht="15" hidden="1" customHeight="1" x14ac:dyDescent="0.4">
      <c r="B260" s="6">
        <v>1419</v>
      </c>
      <c r="C260" s="59" t="s">
        <v>66</v>
      </c>
      <c r="D260" s="61">
        <v>80170</v>
      </c>
      <c r="E260" s="6">
        <v>6110</v>
      </c>
      <c r="F260" s="6">
        <v>15270</v>
      </c>
      <c r="H260" s="29">
        <v>1</v>
      </c>
      <c r="I260" s="29">
        <v>4</v>
      </c>
      <c r="J260" s="62">
        <v>19</v>
      </c>
    </row>
    <row r="261" spans="2:10" ht="15" hidden="1" customHeight="1" x14ac:dyDescent="0.4">
      <c r="B261" s="6">
        <v>1420</v>
      </c>
      <c r="C261" s="59" t="s">
        <v>67</v>
      </c>
      <c r="D261" s="61">
        <v>83280</v>
      </c>
      <c r="E261" s="6">
        <v>6110</v>
      </c>
      <c r="F261" s="6">
        <v>15270</v>
      </c>
      <c r="H261" s="29">
        <v>1</v>
      </c>
      <c r="I261" s="29">
        <v>4</v>
      </c>
      <c r="J261" s="62">
        <v>20</v>
      </c>
    </row>
    <row r="262" spans="2:10" ht="15" hidden="1" customHeight="1" x14ac:dyDescent="0.4">
      <c r="B262" s="6">
        <v>211</v>
      </c>
      <c r="C262" s="6" t="s">
        <v>48</v>
      </c>
      <c r="D262" s="6">
        <v>11980</v>
      </c>
      <c r="E262" s="6">
        <v>2960</v>
      </c>
      <c r="F262" s="6">
        <v>7410</v>
      </c>
      <c r="H262" s="29">
        <v>2</v>
      </c>
      <c r="I262" s="29">
        <v>1</v>
      </c>
      <c r="J262" s="62">
        <v>1</v>
      </c>
    </row>
    <row r="263" spans="2:10" ht="15" hidden="1" customHeight="1" x14ac:dyDescent="0.4">
      <c r="B263" s="6">
        <v>212</v>
      </c>
      <c r="C263" s="6" t="s">
        <v>49</v>
      </c>
      <c r="D263" s="6">
        <v>13470</v>
      </c>
      <c r="E263" s="6">
        <v>2960</v>
      </c>
      <c r="F263" s="6">
        <v>7410</v>
      </c>
      <c r="H263" s="29">
        <v>2</v>
      </c>
      <c r="I263" s="29">
        <v>1</v>
      </c>
      <c r="J263" s="62">
        <v>2</v>
      </c>
    </row>
    <row r="264" spans="2:10" ht="15" hidden="1" customHeight="1" x14ac:dyDescent="0.4">
      <c r="B264" s="6">
        <v>213</v>
      </c>
      <c r="C264" s="6" t="s">
        <v>50</v>
      </c>
      <c r="D264" s="6">
        <v>14960</v>
      </c>
      <c r="E264" s="6">
        <v>2960</v>
      </c>
      <c r="F264" s="6">
        <v>7410</v>
      </c>
      <c r="H264" s="29">
        <v>2</v>
      </c>
      <c r="I264" s="29">
        <v>1</v>
      </c>
      <c r="J264" s="62">
        <v>3</v>
      </c>
    </row>
    <row r="265" spans="2:10" ht="15" hidden="1" customHeight="1" x14ac:dyDescent="0.4">
      <c r="B265" s="6">
        <v>214</v>
      </c>
      <c r="C265" s="6" t="s">
        <v>51</v>
      </c>
      <c r="D265" s="6">
        <v>16460</v>
      </c>
      <c r="E265" s="6">
        <v>2960</v>
      </c>
      <c r="F265" s="6">
        <v>7410</v>
      </c>
      <c r="H265" s="29">
        <v>2</v>
      </c>
      <c r="I265" s="29">
        <v>1</v>
      </c>
      <c r="J265" s="62">
        <v>4</v>
      </c>
    </row>
    <row r="266" spans="2:10" ht="15" hidden="1" customHeight="1" x14ac:dyDescent="0.4">
      <c r="B266" s="6">
        <v>215</v>
      </c>
      <c r="C266" s="6" t="s">
        <v>52</v>
      </c>
      <c r="D266" s="6">
        <v>17950</v>
      </c>
      <c r="E266" s="6">
        <v>2960</v>
      </c>
      <c r="F266" s="6">
        <v>7410</v>
      </c>
      <c r="H266" s="29">
        <v>2</v>
      </c>
      <c r="I266" s="29">
        <v>1</v>
      </c>
      <c r="J266" s="62">
        <v>5</v>
      </c>
    </row>
    <row r="267" spans="2:10" ht="15" hidden="1" customHeight="1" x14ac:dyDescent="0.4">
      <c r="B267" s="6">
        <v>216</v>
      </c>
      <c r="C267" s="6" t="s">
        <v>53</v>
      </c>
      <c r="D267" s="6">
        <v>19450</v>
      </c>
      <c r="E267" s="6">
        <v>2960</v>
      </c>
      <c r="F267" s="6">
        <v>7410</v>
      </c>
      <c r="H267" s="29">
        <v>2</v>
      </c>
      <c r="I267" s="29">
        <v>1</v>
      </c>
      <c r="J267" s="62">
        <v>6</v>
      </c>
    </row>
    <row r="268" spans="2:10" ht="15" hidden="1" customHeight="1" x14ac:dyDescent="0.4">
      <c r="B268" s="6">
        <v>217</v>
      </c>
      <c r="C268" s="6" t="s">
        <v>54</v>
      </c>
      <c r="D268" s="6">
        <v>20940</v>
      </c>
      <c r="E268" s="6">
        <v>2960</v>
      </c>
      <c r="F268" s="6">
        <v>7410</v>
      </c>
      <c r="H268" s="29">
        <v>2</v>
      </c>
      <c r="I268" s="29">
        <v>1</v>
      </c>
      <c r="J268" s="62">
        <v>7</v>
      </c>
    </row>
    <row r="269" spans="2:10" ht="15" hidden="1" customHeight="1" x14ac:dyDescent="0.4">
      <c r="B269" s="6">
        <v>218</v>
      </c>
      <c r="C269" s="6" t="s">
        <v>55</v>
      </c>
      <c r="D269" s="6">
        <v>22430</v>
      </c>
      <c r="E269" s="6">
        <v>2960</v>
      </c>
      <c r="F269" s="6">
        <v>7410</v>
      </c>
      <c r="H269" s="29">
        <v>2</v>
      </c>
      <c r="I269" s="29">
        <v>1</v>
      </c>
      <c r="J269" s="62">
        <v>8</v>
      </c>
    </row>
    <row r="270" spans="2:10" ht="15" hidden="1" customHeight="1" x14ac:dyDescent="0.4">
      <c r="B270" s="6">
        <v>219</v>
      </c>
      <c r="C270" s="6" t="s">
        <v>56</v>
      </c>
      <c r="D270" s="6">
        <v>23930</v>
      </c>
      <c r="E270" s="6">
        <v>2960</v>
      </c>
      <c r="F270" s="6">
        <v>7410</v>
      </c>
      <c r="H270" s="29">
        <v>2</v>
      </c>
      <c r="I270" s="29">
        <v>1</v>
      </c>
      <c r="J270" s="62">
        <v>9</v>
      </c>
    </row>
    <row r="271" spans="2:10" ht="15" hidden="1" customHeight="1" x14ac:dyDescent="0.4">
      <c r="B271" s="6">
        <v>2110</v>
      </c>
      <c r="C271" s="6" t="s">
        <v>57</v>
      </c>
      <c r="D271" s="6">
        <v>25420</v>
      </c>
      <c r="E271" s="6">
        <v>2960</v>
      </c>
      <c r="F271" s="6">
        <v>7410</v>
      </c>
      <c r="H271" s="29">
        <v>2</v>
      </c>
      <c r="I271" s="29">
        <v>1</v>
      </c>
      <c r="J271" s="62">
        <v>10</v>
      </c>
    </row>
    <row r="272" spans="2:10" ht="15" hidden="1" customHeight="1" x14ac:dyDescent="0.4">
      <c r="B272" s="6">
        <v>2111</v>
      </c>
      <c r="C272" s="6" t="s">
        <v>58</v>
      </c>
      <c r="D272" s="6">
        <v>26910</v>
      </c>
      <c r="E272" s="6">
        <v>2960</v>
      </c>
      <c r="F272" s="6">
        <v>7410</v>
      </c>
      <c r="H272" s="29">
        <v>2</v>
      </c>
      <c r="I272" s="29">
        <v>1</v>
      </c>
      <c r="J272" s="62">
        <v>11</v>
      </c>
    </row>
    <row r="273" spans="2:10" ht="15" hidden="1" customHeight="1" x14ac:dyDescent="0.4">
      <c r="B273" s="6">
        <v>2112</v>
      </c>
      <c r="C273" s="6" t="s">
        <v>59</v>
      </c>
      <c r="D273" s="6">
        <v>28400</v>
      </c>
      <c r="E273" s="6">
        <v>2960</v>
      </c>
      <c r="F273" s="6">
        <v>7410</v>
      </c>
      <c r="H273" s="29">
        <v>2</v>
      </c>
      <c r="I273" s="29">
        <v>1</v>
      </c>
      <c r="J273" s="62">
        <v>12</v>
      </c>
    </row>
    <row r="274" spans="2:10" ht="15" hidden="1" customHeight="1" x14ac:dyDescent="0.4">
      <c r="B274" s="6">
        <v>2113</v>
      </c>
      <c r="C274" s="6" t="s">
        <v>60</v>
      </c>
      <c r="D274" s="6">
        <v>29880</v>
      </c>
      <c r="E274" s="6">
        <v>2960</v>
      </c>
      <c r="F274" s="6">
        <v>7410</v>
      </c>
      <c r="H274" s="29">
        <v>2</v>
      </c>
      <c r="I274" s="29">
        <v>1</v>
      </c>
      <c r="J274" s="62">
        <v>13</v>
      </c>
    </row>
    <row r="275" spans="2:10" ht="15" hidden="1" customHeight="1" x14ac:dyDescent="0.4">
      <c r="B275" s="6">
        <v>2114</v>
      </c>
      <c r="C275" s="6" t="s">
        <v>61</v>
      </c>
      <c r="D275" s="6">
        <v>31370</v>
      </c>
      <c r="E275" s="6">
        <v>2960</v>
      </c>
      <c r="F275" s="6">
        <v>7410</v>
      </c>
      <c r="H275" s="29">
        <v>2</v>
      </c>
      <c r="I275" s="29">
        <v>1</v>
      </c>
      <c r="J275" s="62">
        <v>14</v>
      </c>
    </row>
    <row r="276" spans="2:10" ht="15" hidden="1" customHeight="1" x14ac:dyDescent="0.4">
      <c r="B276" s="6">
        <v>2115</v>
      </c>
      <c r="C276" s="6" t="s">
        <v>62</v>
      </c>
      <c r="D276" s="6">
        <v>32860</v>
      </c>
      <c r="E276" s="6">
        <v>2960</v>
      </c>
      <c r="F276" s="6">
        <v>7410</v>
      </c>
      <c r="H276" s="29">
        <v>2</v>
      </c>
      <c r="I276" s="29">
        <v>1</v>
      </c>
      <c r="J276" s="62">
        <v>15</v>
      </c>
    </row>
    <row r="277" spans="2:10" ht="15" hidden="1" customHeight="1" x14ac:dyDescent="0.4">
      <c r="B277" s="6">
        <v>2116</v>
      </c>
      <c r="C277" s="6" t="s">
        <v>63</v>
      </c>
      <c r="D277" s="6">
        <v>34350</v>
      </c>
      <c r="E277" s="6">
        <v>2960</v>
      </c>
      <c r="F277" s="6">
        <v>7410</v>
      </c>
      <c r="H277" s="29">
        <v>2</v>
      </c>
      <c r="I277" s="29">
        <v>1</v>
      </c>
      <c r="J277" s="62">
        <v>16</v>
      </c>
    </row>
    <row r="278" spans="2:10" ht="15" hidden="1" customHeight="1" x14ac:dyDescent="0.4">
      <c r="B278" s="6">
        <v>2117</v>
      </c>
      <c r="C278" s="6" t="s">
        <v>64</v>
      </c>
      <c r="D278" s="6">
        <v>35840</v>
      </c>
      <c r="E278" s="6">
        <v>2960</v>
      </c>
      <c r="F278" s="6">
        <v>7410</v>
      </c>
      <c r="H278" s="29">
        <v>2</v>
      </c>
      <c r="I278" s="29">
        <v>1</v>
      </c>
      <c r="J278" s="62">
        <v>17</v>
      </c>
    </row>
    <row r="279" spans="2:10" ht="15" hidden="1" customHeight="1" x14ac:dyDescent="0.4">
      <c r="B279" s="6">
        <v>2118</v>
      </c>
      <c r="C279" s="6" t="s">
        <v>65</v>
      </c>
      <c r="D279" s="6">
        <v>37320</v>
      </c>
      <c r="E279" s="6">
        <v>2960</v>
      </c>
      <c r="F279" s="6">
        <v>7410</v>
      </c>
      <c r="H279" s="29">
        <v>2</v>
      </c>
      <c r="I279" s="29">
        <v>1</v>
      </c>
      <c r="J279" s="62">
        <v>18</v>
      </c>
    </row>
    <row r="280" spans="2:10" ht="15" hidden="1" customHeight="1" x14ac:dyDescent="0.4">
      <c r="B280" s="6">
        <v>2119</v>
      </c>
      <c r="C280" s="6" t="s">
        <v>66</v>
      </c>
      <c r="D280" s="6">
        <v>38810</v>
      </c>
      <c r="E280" s="6">
        <v>2960</v>
      </c>
      <c r="F280" s="6">
        <v>7410</v>
      </c>
      <c r="H280" s="29">
        <v>2</v>
      </c>
      <c r="I280" s="29">
        <v>1</v>
      </c>
      <c r="J280" s="62">
        <v>19</v>
      </c>
    </row>
    <row r="281" spans="2:10" ht="15" hidden="1" customHeight="1" x14ac:dyDescent="0.4">
      <c r="B281" s="6">
        <v>2120</v>
      </c>
      <c r="C281" s="6" t="s">
        <v>67</v>
      </c>
      <c r="D281" s="6">
        <v>40300</v>
      </c>
      <c r="E281" s="6">
        <v>2960</v>
      </c>
      <c r="F281" s="6">
        <v>7410</v>
      </c>
      <c r="H281" s="29">
        <v>2</v>
      </c>
      <c r="I281" s="29">
        <v>1</v>
      </c>
      <c r="J281" s="62">
        <v>20</v>
      </c>
    </row>
    <row r="282" spans="2:10" ht="15" hidden="1" customHeight="1" x14ac:dyDescent="0.4">
      <c r="B282" s="6">
        <v>221</v>
      </c>
      <c r="C282" s="6" t="s">
        <v>48</v>
      </c>
      <c r="D282" s="6">
        <v>13970</v>
      </c>
      <c r="E282" s="6">
        <v>3440</v>
      </c>
      <c r="F282" s="6">
        <v>8590</v>
      </c>
      <c r="H282" s="29">
        <v>2</v>
      </c>
      <c r="I282" s="29">
        <v>2</v>
      </c>
      <c r="J282" s="62">
        <v>1</v>
      </c>
    </row>
    <row r="283" spans="2:10" ht="15" hidden="1" customHeight="1" x14ac:dyDescent="0.4">
      <c r="B283" s="6">
        <v>222</v>
      </c>
      <c r="C283" s="6" t="s">
        <v>49</v>
      </c>
      <c r="D283" s="6">
        <v>15740</v>
      </c>
      <c r="E283" s="6">
        <v>3440</v>
      </c>
      <c r="F283" s="6">
        <v>8590</v>
      </c>
      <c r="H283" s="29">
        <v>2</v>
      </c>
      <c r="I283" s="29">
        <v>2</v>
      </c>
      <c r="J283" s="62">
        <v>2</v>
      </c>
    </row>
    <row r="284" spans="2:10" ht="15" hidden="1" customHeight="1" x14ac:dyDescent="0.4">
      <c r="B284" s="6">
        <v>223</v>
      </c>
      <c r="C284" s="6" t="s">
        <v>50</v>
      </c>
      <c r="D284" s="6">
        <v>17500</v>
      </c>
      <c r="E284" s="6">
        <v>3440</v>
      </c>
      <c r="F284" s="6">
        <v>8590</v>
      </c>
      <c r="H284" s="29">
        <v>2</v>
      </c>
      <c r="I284" s="29">
        <v>2</v>
      </c>
      <c r="J284" s="62">
        <v>3</v>
      </c>
    </row>
    <row r="285" spans="2:10" ht="15" hidden="1" customHeight="1" x14ac:dyDescent="0.4">
      <c r="B285" s="6">
        <v>224</v>
      </c>
      <c r="C285" s="6" t="s">
        <v>51</v>
      </c>
      <c r="D285" s="6">
        <v>19270</v>
      </c>
      <c r="E285" s="6">
        <v>3440</v>
      </c>
      <c r="F285" s="6">
        <v>8590</v>
      </c>
      <c r="H285" s="29">
        <v>2</v>
      </c>
      <c r="I285" s="29">
        <v>2</v>
      </c>
      <c r="J285" s="62">
        <v>4</v>
      </c>
    </row>
    <row r="286" spans="2:10" ht="15" hidden="1" customHeight="1" x14ac:dyDescent="0.4">
      <c r="B286" s="6">
        <v>225</v>
      </c>
      <c r="C286" s="6" t="s">
        <v>52</v>
      </c>
      <c r="D286" s="6">
        <v>21030</v>
      </c>
      <c r="E286" s="6">
        <v>3440</v>
      </c>
      <c r="F286" s="6">
        <v>8590</v>
      </c>
      <c r="H286" s="29">
        <v>2</v>
      </c>
      <c r="I286" s="29">
        <v>2</v>
      </c>
      <c r="J286" s="62">
        <v>5</v>
      </c>
    </row>
    <row r="287" spans="2:10" ht="15" hidden="1" customHeight="1" x14ac:dyDescent="0.4">
      <c r="B287" s="6">
        <v>226</v>
      </c>
      <c r="C287" s="6" t="s">
        <v>53</v>
      </c>
      <c r="D287" s="6">
        <v>22800</v>
      </c>
      <c r="E287" s="6">
        <v>3440</v>
      </c>
      <c r="F287" s="6">
        <v>8590</v>
      </c>
      <c r="H287" s="29">
        <v>2</v>
      </c>
      <c r="I287" s="29">
        <v>2</v>
      </c>
      <c r="J287" s="62">
        <v>6</v>
      </c>
    </row>
    <row r="288" spans="2:10" ht="15" hidden="1" customHeight="1" x14ac:dyDescent="0.4">
      <c r="B288" s="6">
        <v>227</v>
      </c>
      <c r="C288" s="6" t="s">
        <v>54</v>
      </c>
      <c r="D288" s="6">
        <v>24560</v>
      </c>
      <c r="E288" s="6">
        <v>3440</v>
      </c>
      <c r="F288" s="6">
        <v>8590</v>
      </c>
      <c r="H288" s="29">
        <v>2</v>
      </c>
      <c r="I288" s="29">
        <v>2</v>
      </c>
      <c r="J288" s="62">
        <v>7</v>
      </c>
    </row>
    <row r="289" spans="2:10" ht="15" hidden="1" customHeight="1" x14ac:dyDescent="0.4">
      <c r="B289" s="6">
        <v>228</v>
      </c>
      <c r="C289" s="6" t="s">
        <v>55</v>
      </c>
      <c r="D289" s="6">
        <v>26330</v>
      </c>
      <c r="E289" s="6">
        <v>3440</v>
      </c>
      <c r="F289" s="6">
        <v>8590</v>
      </c>
      <c r="H289" s="29">
        <v>2</v>
      </c>
      <c r="I289" s="29">
        <v>2</v>
      </c>
      <c r="J289" s="62">
        <v>8</v>
      </c>
    </row>
    <row r="290" spans="2:10" ht="15" hidden="1" customHeight="1" x14ac:dyDescent="0.4">
      <c r="B290" s="6">
        <v>229</v>
      </c>
      <c r="C290" s="6" t="s">
        <v>56</v>
      </c>
      <c r="D290" s="6">
        <v>28090</v>
      </c>
      <c r="E290" s="6">
        <v>3440</v>
      </c>
      <c r="F290" s="6">
        <v>8590</v>
      </c>
      <c r="H290" s="29">
        <v>2</v>
      </c>
      <c r="I290" s="29">
        <v>2</v>
      </c>
      <c r="J290" s="62">
        <v>9</v>
      </c>
    </row>
    <row r="291" spans="2:10" ht="15" hidden="1" customHeight="1" x14ac:dyDescent="0.4">
      <c r="B291" s="6">
        <v>2210</v>
      </c>
      <c r="C291" s="6" t="s">
        <v>57</v>
      </c>
      <c r="D291" s="6">
        <v>29860</v>
      </c>
      <c r="E291" s="6">
        <v>3440</v>
      </c>
      <c r="F291" s="6">
        <v>8590</v>
      </c>
      <c r="H291" s="29">
        <v>2</v>
      </c>
      <c r="I291" s="29">
        <v>2</v>
      </c>
      <c r="J291" s="62">
        <v>10</v>
      </c>
    </row>
    <row r="292" spans="2:10" ht="15" hidden="1" customHeight="1" x14ac:dyDescent="0.4">
      <c r="B292" s="6">
        <v>2211</v>
      </c>
      <c r="C292" s="6" t="s">
        <v>58</v>
      </c>
      <c r="D292" s="6">
        <v>31590</v>
      </c>
      <c r="E292" s="6">
        <v>3440</v>
      </c>
      <c r="F292" s="6">
        <v>8590</v>
      </c>
      <c r="H292" s="29">
        <v>2</v>
      </c>
      <c r="I292" s="29">
        <v>2</v>
      </c>
      <c r="J292" s="62">
        <v>11</v>
      </c>
    </row>
    <row r="293" spans="2:10" ht="15" hidden="1" customHeight="1" x14ac:dyDescent="0.4">
      <c r="B293" s="6">
        <v>2212</v>
      </c>
      <c r="C293" s="6" t="s">
        <v>59</v>
      </c>
      <c r="D293" s="6">
        <v>33330</v>
      </c>
      <c r="E293" s="6">
        <v>3440</v>
      </c>
      <c r="F293" s="6">
        <v>8590</v>
      </c>
      <c r="H293" s="29">
        <v>2</v>
      </c>
      <c r="I293" s="29">
        <v>2</v>
      </c>
      <c r="J293" s="62">
        <v>12</v>
      </c>
    </row>
    <row r="294" spans="2:10" ht="15" hidden="1" customHeight="1" x14ac:dyDescent="0.4">
      <c r="B294" s="6">
        <v>2213</v>
      </c>
      <c r="C294" s="6" t="s">
        <v>60</v>
      </c>
      <c r="D294" s="6">
        <v>35060</v>
      </c>
      <c r="E294" s="6">
        <v>3440</v>
      </c>
      <c r="F294" s="6">
        <v>8590</v>
      </c>
      <c r="H294" s="29">
        <v>2</v>
      </c>
      <c r="I294" s="29">
        <v>2</v>
      </c>
      <c r="J294" s="62">
        <v>13</v>
      </c>
    </row>
    <row r="295" spans="2:10" ht="15" hidden="1" customHeight="1" x14ac:dyDescent="0.4">
      <c r="B295" s="6">
        <v>2214</v>
      </c>
      <c r="C295" s="6" t="s">
        <v>61</v>
      </c>
      <c r="D295" s="6">
        <v>36800</v>
      </c>
      <c r="E295" s="6">
        <v>3440</v>
      </c>
      <c r="F295" s="6">
        <v>8590</v>
      </c>
      <c r="H295" s="29">
        <v>2</v>
      </c>
      <c r="I295" s="29">
        <v>2</v>
      </c>
      <c r="J295" s="62">
        <v>14</v>
      </c>
    </row>
    <row r="296" spans="2:10" ht="15" hidden="1" customHeight="1" x14ac:dyDescent="0.4">
      <c r="B296" s="6">
        <v>2215</v>
      </c>
      <c r="C296" s="6" t="s">
        <v>62</v>
      </c>
      <c r="D296" s="6">
        <v>38530</v>
      </c>
      <c r="E296" s="6">
        <v>3440</v>
      </c>
      <c r="F296" s="6">
        <v>8590</v>
      </c>
      <c r="H296" s="29">
        <v>2</v>
      </c>
      <c r="I296" s="29">
        <v>2</v>
      </c>
      <c r="J296" s="62">
        <v>15</v>
      </c>
    </row>
    <row r="297" spans="2:10" ht="15" hidden="1" customHeight="1" x14ac:dyDescent="0.4">
      <c r="B297" s="6">
        <v>2216</v>
      </c>
      <c r="C297" s="6" t="s">
        <v>63</v>
      </c>
      <c r="D297" s="6">
        <v>40270</v>
      </c>
      <c r="E297" s="6">
        <v>3440</v>
      </c>
      <c r="F297" s="6">
        <v>8590</v>
      </c>
      <c r="H297" s="29">
        <v>2</v>
      </c>
      <c r="I297" s="29">
        <v>2</v>
      </c>
      <c r="J297" s="62">
        <v>16</v>
      </c>
    </row>
    <row r="298" spans="2:10" ht="15" hidden="1" customHeight="1" x14ac:dyDescent="0.4">
      <c r="B298" s="6">
        <v>2217</v>
      </c>
      <c r="C298" s="6" t="s">
        <v>64</v>
      </c>
      <c r="D298" s="6">
        <v>42010</v>
      </c>
      <c r="E298" s="6">
        <v>3440</v>
      </c>
      <c r="F298" s="6">
        <v>8590</v>
      </c>
      <c r="H298" s="29">
        <v>2</v>
      </c>
      <c r="I298" s="29">
        <v>2</v>
      </c>
      <c r="J298" s="62">
        <v>17</v>
      </c>
    </row>
    <row r="299" spans="2:10" ht="15" hidden="1" customHeight="1" x14ac:dyDescent="0.4">
      <c r="B299" s="6">
        <v>2218</v>
      </c>
      <c r="C299" s="6" t="s">
        <v>65</v>
      </c>
      <c r="D299" s="6">
        <v>43740</v>
      </c>
      <c r="E299" s="6">
        <v>3440</v>
      </c>
      <c r="F299" s="6">
        <v>8590</v>
      </c>
      <c r="H299" s="29">
        <v>2</v>
      </c>
      <c r="I299" s="29">
        <v>2</v>
      </c>
      <c r="J299" s="62">
        <v>18</v>
      </c>
    </row>
    <row r="300" spans="2:10" ht="15" hidden="1" customHeight="1" x14ac:dyDescent="0.4">
      <c r="B300" s="6">
        <v>2219</v>
      </c>
      <c r="C300" s="6" t="s">
        <v>66</v>
      </c>
      <c r="D300" s="6">
        <v>45480</v>
      </c>
      <c r="E300" s="6">
        <v>3440</v>
      </c>
      <c r="F300" s="6">
        <v>8590</v>
      </c>
      <c r="H300" s="29">
        <v>2</v>
      </c>
      <c r="I300" s="29">
        <v>2</v>
      </c>
      <c r="J300" s="62">
        <v>19</v>
      </c>
    </row>
    <row r="301" spans="2:10" ht="15" hidden="1" customHeight="1" x14ac:dyDescent="0.4">
      <c r="B301" s="6">
        <v>2220</v>
      </c>
      <c r="C301" s="6" t="s">
        <v>67</v>
      </c>
      <c r="D301" s="6">
        <v>47210</v>
      </c>
      <c r="E301" s="6">
        <v>3440</v>
      </c>
      <c r="F301" s="6">
        <v>8590</v>
      </c>
      <c r="H301" s="29">
        <v>2</v>
      </c>
      <c r="I301" s="29">
        <v>2</v>
      </c>
      <c r="J301" s="62">
        <v>20</v>
      </c>
    </row>
    <row r="302" spans="2:10" ht="15" hidden="1" customHeight="1" x14ac:dyDescent="0.4">
      <c r="B302" s="6">
        <v>231</v>
      </c>
      <c r="C302" s="6" t="s">
        <v>48</v>
      </c>
      <c r="D302" s="6">
        <v>18050</v>
      </c>
      <c r="E302" s="6">
        <v>4600</v>
      </c>
      <c r="F302" s="6">
        <v>11500</v>
      </c>
      <c r="H302" s="29">
        <v>2</v>
      </c>
      <c r="I302" s="29">
        <v>3</v>
      </c>
      <c r="J302" s="62">
        <v>1</v>
      </c>
    </row>
    <row r="303" spans="2:10" ht="15" hidden="1" customHeight="1" x14ac:dyDescent="0.4">
      <c r="B303" s="6">
        <v>232</v>
      </c>
      <c r="C303" s="6" t="s">
        <v>49</v>
      </c>
      <c r="D303" s="6">
        <v>20470</v>
      </c>
      <c r="E303" s="6">
        <v>4600</v>
      </c>
      <c r="F303" s="6">
        <v>11500</v>
      </c>
      <c r="H303" s="29">
        <v>2</v>
      </c>
      <c r="I303" s="29">
        <v>3</v>
      </c>
      <c r="J303" s="62">
        <v>2</v>
      </c>
    </row>
    <row r="304" spans="2:10" ht="15" hidden="1" customHeight="1" x14ac:dyDescent="0.4">
      <c r="B304" s="6">
        <v>233</v>
      </c>
      <c r="C304" s="6" t="s">
        <v>50</v>
      </c>
      <c r="D304" s="6">
        <v>22880</v>
      </c>
      <c r="E304" s="6">
        <v>4600</v>
      </c>
      <c r="F304" s="6">
        <v>11500</v>
      </c>
      <c r="H304" s="29">
        <v>2</v>
      </c>
      <c r="I304" s="29">
        <v>3</v>
      </c>
      <c r="J304" s="62">
        <v>3</v>
      </c>
    </row>
    <row r="305" spans="2:10" ht="15" hidden="1" customHeight="1" x14ac:dyDescent="0.4">
      <c r="B305" s="6">
        <v>234</v>
      </c>
      <c r="C305" s="6" t="s">
        <v>51</v>
      </c>
      <c r="D305" s="6">
        <v>25300</v>
      </c>
      <c r="E305" s="6">
        <v>4600</v>
      </c>
      <c r="F305" s="6">
        <v>11500</v>
      </c>
      <c r="H305" s="29">
        <v>2</v>
      </c>
      <c r="I305" s="29">
        <v>3</v>
      </c>
      <c r="J305" s="62">
        <v>4</v>
      </c>
    </row>
    <row r="306" spans="2:10" ht="15" hidden="1" customHeight="1" x14ac:dyDescent="0.4">
      <c r="B306" s="6">
        <v>235</v>
      </c>
      <c r="C306" s="6" t="s">
        <v>52</v>
      </c>
      <c r="D306" s="6">
        <v>27720</v>
      </c>
      <c r="E306" s="6">
        <v>4600</v>
      </c>
      <c r="F306" s="6">
        <v>11500</v>
      </c>
      <c r="H306" s="29">
        <v>2</v>
      </c>
      <c r="I306" s="29">
        <v>3</v>
      </c>
      <c r="J306" s="62">
        <v>5</v>
      </c>
    </row>
    <row r="307" spans="2:10" ht="15" hidden="1" customHeight="1" x14ac:dyDescent="0.4">
      <c r="B307" s="6">
        <v>236</v>
      </c>
      <c r="C307" s="6" t="s">
        <v>53</v>
      </c>
      <c r="D307" s="6">
        <v>30130</v>
      </c>
      <c r="E307" s="6">
        <v>4600</v>
      </c>
      <c r="F307" s="6">
        <v>11500</v>
      </c>
      <c r="H307" s="29">
        <v>2</v>
      </c>
      <c r="I307" s="29">
        <v>3</v>
      </c>
      <c r="J307" s="62">
        <v>6</v>
      </c>
    </row>
    <row r="308" spans="2:10" ht="15" hidden="1" customHeight="1" x14ac:dyDescent="0.4">
      <c r="B308" s="6">
        <v>237</v>
      </c>
      <c r="C308" s="6" t="s">
        <v>54</v>
      </c>
      <c r="D308" s="6">
        <v>32550</v>
      </c>
      <c r="E308" s="6">
        <v>4600</v>
      </c>
      <c r="F308" s="6">
        <v>11500</v>
      </c>
      <c r="H308" s="29">
        <v>2</v>
      </c>
      <c r="I308" s="29">
        <v>3</v>
      </c>
      <c r="J308" s="62">
        <v>7</v>
      </c>
    </row>
    <row r="309" spans="2:10" ht="15" hidden="1" customHeight="1" x14ac:dyDescent="0.4">
      <c r="B309" s="6">
        <v>238</v>
      </c>
      <c r="C309" s="6" t="s">
        <v>55</v>
      </c>
      <c r="D309" s="6">
        <v>34970</v>
      </c>
      <c r="E309" s="6">
        <v>4600</v>
      </c>
      <c r="F309" s="6">
        <v>11500</v>
      </c>
      <c r="H309" s="29">
        <v>2</v>
      </c>
      <c r="I309" s="29">
        <v>3</v>
      </c>
      <c r="J309" s="62">
        <v>8</v>
      </c>
    </row>
    <row r="310" spans="2:10" ht="15" hidden="1" customHeight="1" x14ac:dyDescent="0.4">
      <c r="B310" s="6">
        <v>239</v>
      </c>
      <c r="C310" s="6" t="s">
        <v>56</v>
      </c>
      <c r="D310" s="6">
        <v>37390</v>
      </c>
      <c r="E310" s="6">
        <v>4600</v>
      </c>
      <c r="F310" s="6">
        <v>11500</v>
      </c>
      <c r="H310" s="29">
        <v>2</v>
      </c>
      <c r="I310" s="29">
        <v>3</v>
      </c>
      <c r="J310" s="62">
        <v>9</v>
      </c>
    </row>
    <row r="311" spans="2:10" ht="15" hidden="1" customHeight="1" x14ac:dyDescent="0.4">
      <c r="B311" s="6">
        <v>2310</v>
      </c>
      <c r="C311" s="6" t="s">
        <v>57</v>
      </c>
      <c r="D311" s="6">
        <v>39800</v>
      </c>
      <c r="E311" s="6">
        <v>4600</v>
      </c>
      <c r="F311" s="6">
        <v>11500</v>
      </c>
      <c r="H311" s="29">
        <v>2</v>
      </c>
      <c r="I311" s="29">
        <v>3</v>
      </c>
      <c r="J311" s="62">
        <v>10</v>
      </c>
    </row>
    <row r="312" spans="2:10" ht="15" hidden="1" customHeight="1" x14ac:dyDescent="0.4">
      <c r="B312" s="6">
        <v>2311</v>
      </c>
      <c r="C312" s="6" t="s">
        <v>58</v>
      </c>
      <c r="D312" s="6">
        <v>42140</v>
      </c>
      <c r="E312" s="6">
        <v>4600</v>
      </c>
      <c r="F312" s="6">
        <v>11500</v>
      </c>
      <c r="H312" s="29">
        <v>2</v>
      </c>
      <c r="I312" s="29">
        <v>3</v>
      </c>
      <c r="J312" s="62">
        <v>11</v>
      </c>
    </row>
    <row r="313" spans="2:10" ht="15" hidden="1" customHeight="1" x14ac:dyDescent="0.4">
      <c r="B313" s="6">
        <v>2312</v>
      </c>
      <c r="C313" s="6" t="s">
        <v>59</v>
      </c>
      <c r="D313" s="6">
        <v>44480</v>
      </c>
      <c r="E313" s="6">
        <v>4600</v>
      </c>
      <c r="F313" s="6">
        <v>11500</v>
      </c>
      <c r="H313" s="29">
        <v>2</v>
      </c>
      <c r="I313" s="29">
        <v>3</v>
      </c>
      <c r="J313" s="62">
        <v>12</v>
      </c>
    </row>
    <row r="314" spans="2:10" ht="15" hidden="1" customHeight="1" x14ac:dyDescent="0.4">
      <c r="B314" s="6">
        <v>2313</v>
      </c>
      <c r="C314" s="6" t="s">
        <v>60</v>
      </c>
      <c r="D314" s="6">
        <v>46810</v>
      </c>
      <c r="E314" s="6">
        <v>4600</v>
      </c>
      <c r="F314" s="6">
        <v>11500</v>
      </c>
      <c r="H314" s="29">
        <v>2</v>
      </c>
      <c r="I314" s="29">
        <v>3</v>
      </c>
      <c r="J314" s="62">
        <v>13</v>
      </c>
    </row>
    <row r="315" spans="2:10" ht="15" hidden="1" customHeight="1" x14ac:dyDescent="0.4">
      <c r="B315" s="6">
        <v>2314</v>
      </c>
      <c r="C315" s="6" t="s">
        <v>61</v>
      </c>
      <c r="D315" s="6">
        <v>49150</v>
      </c>
      <c r="E315" s="6">
        <v>4600</v>
      </c>
      <c r="F315" s="6">
        <v>11500</v>
      </c>
      <c r="H315" s="29">
        <v>2</v>
      </c>
      <c r="I315" s="29">
        <v>3</v>
      </c>
      <c r="J315" s="62">
        <v>14</v>
      </c>
    </row>
    <row r="316" spans="2:10" ht="15" hidden="1" customHeight="1" x14ac:dyDescent="0.4">
      <c r="B316" s="6">
        <v>2315</v>
      </c>
      <c r="C316" s="6" t="s">
        <v>62</v>
      </c>
      <c r="D316" s="6">
        <v>51490</v>
      </c>
      <c r="E316" s="6">
        <v>4600</v>
      </c>
      <c r="F316" s="6">
        <v>11500</v>
      </c>
      <c r="H316" s="29">
        <v>2</v>
      </c>
      <c r="I316" s="29">
        <v>3</v>
      </c>
      <c r="J316" s="62">
        <v>15</v>
      </c>
    </row>
    <row r="317" spans="2:10" ht="15" hidden="1" customHeight="1" x14ac:dyDescent="0.4">
      <c r="B317" s="6">
        <v>2316</v>
      </c>
      <c r="C317" s="6" t="s">
        <v>63</v>
      </c>
      <c r="D317" s="6">
        <v>53820</v>
      </c>
      <c r="E317" s="6">
        <v>4600</v>
      </c>
      <c r="F317" s="6">
        <v>11500</v>
      </c>
      <c r="H317" s="29">
        <v>2</v>
      </c>
      <c r="I317" s="29">
        <v>3</v>
      </c>
      <c r="J317" s="62">
        <v>16</v>
      </c>
    </row>
    <row r="318" spans="2:10" ht="15" hidden="1" customHeight="1" x14ac:dyDescent="0.4">
      <c r="B318" s="6">
        <v>2317</v>
      </c>
      <c r="C318" s="6" t="s">
        <v>64</v>
      </c>
      <c r="D318" s="6">
        <v>56160</v>
      </c>
      <c r="E318" s="6">
        <v>4600</v>
      </c>
      <c r="F318" s="6">
        <v>11500</v>
      </c>
      <c r="H318" s="29">
        <v>2</v>
      </c>
      <c r="I318" s="29">
        <v>3</v>
      </c>
      <c r="J318" s="62">
        <v>17</v>
      </c>
    </row>
    <row r="319" spans="2:10" ht="15" hidden="1" customHeight="1" x14ac:dyDescent="0.4">
      <c r="B319" s="6">
        <v>2318</v>
      </c>
      <c r="C319" s="6" t="s">
        <v>65</v>
      </c>
      <c r="D319" s="6">
        <v>58500</v>
      </c>
      <c r="E319" s="6">
        <v>4600</v>
      </c>
      <c r="F319" s="6">
        <v>11500</v>
      </c>
      <c r="H319" s="29">
        <v>2</v>
      </c>
      <c r="I319" s="29">
        <v>3</v>
      </c>
      <c r="J319" s="62">
        <v>18</v>
      </c>
    </row>
    <row r="320" spans="2:10" ht="15" hidden="1" customHeight="1" x14ac:dyDescent="0.4">
      <c r="B320" s="6">
        <v>2319</v>
      </c>
      <c r="C320" s="6" t="s">
        <v>66</v>
      </c>
      <c r="D320" s="6">
        <v>60830</v>
      </c>
      <c r="E320" s="6">
        <v>4600</v>
      </c>
      <c r="F320" s="6">
        <v>11500</v>
      </c>
      <c r="H320" s="29">
        <v>2</v>
      </c>
      <c r="I320" s="29">
        <v>3</v>
      </c>
      <c r="J320" s="62">
        <v>19</v>
      </c>
    </row>
    <row r="321" spans="2:10" ht="15" hidden="1" customHeight="1" x14ac:dyDescent="0.4">
      <c r="B321" s="6">
        <v>2320</v>
      </c>
      <c r="C321" s="6" t="s">
        <v>67</v>
      </c>
      <c r="D321" s="6">
        <v>63170</v>
      </c>
      <c r="E321" s="6">
        <v>4600</v>
      </c>
      <c r="F321" s="6">
        <v>11500</v>
      </c>
      <c r="H321" s="29">
        <v>2</v>
      </c>
      <c r="I321" s="29">
        <v>3</v>
      </c>
      <c r="J321" s="62">
        <v>20</v>
      </c>
    </row>
    <row r="322" spans="2:10" ht="15" hidden="1" customHeight="1" x14ac:dyDescent="0.4">
      <c r="B322" s="6">
        <v>241</v>
      </c>
      <c r="C322" s="6" t="s">
        <v>48</v>
      </c>
      <c r="D322" s="6">
        <v>22600</v>
      </c>
      <c r="E322" s="6">
        <v>5990</v>
      </c>
      <c r="F322" s="6">
        <v>14970</v>
      </c>
      <c r="H322" s="29">
        <v>2</v>
      </c>
      <c r="I322" s="29">
        <v>4</v>
      </c>
      <c r="J322" s="62">
        <v>1</v>
      </c>
    </row>
    <row r="323" spans="2:10" ht="15" hidden="1" customHeight="1" x14ac:dyDescent="0.4">
      <c r="B323" s="6">
        <v>242</v>
      </c>
      <c r="C323" s="6" t="s">
        <v>49</v>
      </c>
      <c r="D323" s="6">
        <v>25760</v>
      </c>
      <c r="E323" s="6">
        <v>5990</v>
      </c>
      <c r="F323" s="6">
        <v>14970</v>
      </c>
      <c r="H323" s="29">
        <v>2</v>
      </c>
      <c r="I323" s="29">
        <v>4</v>
      </c>
      <c r="J323" s="62">
        <v>2</v>
      </c>
    </row>
    <row r="324" spans="2:10" ht="15" hidden="1" customHeight="1" x14ac:dyDescent="0.4">
      <c r="B324" s="6">
        <v>243</v>
      </c>
      <c r="C324" s="6" t="s">
        <v>50</v>
      </c>
      <c r="D324" s="6">
        <v>28920</v>
      </c>
      <c r="E324" s="6">
        <v>5990</v>
      </c>
      <c r="F324" s="6">
        <v>14970</v>
      </c>
      <c r="H324" s="29">
        <v>2</v>
      </c>
      <c r="I324" s="29">
        <v>4</v>
      </c>
      <c r="J324" s="62">
        <v>3</v>
      </c>
    </row>
    <row r="325" spans="2:10" ht="15" hidden="1" customHeight="1" x14ac:dyDescent="0.4">
      <c r="B325" s="6">
        <v>244</v>
      </c>
      <c r="C325" s="6" t="s">
        <v>51</v>
      </c>
      <c r="D325" s="6">
        <v>32080</v>
      </c>
      <c r="E325" s="6">
        <v>5990</v>
      </c>
      <c r="F325" s="6">
        <v>14970</v>
      </c>
      <c r="H325" s="29">
        <v>2</v>
      </c>
      <c r="I325" s="29">
        <v>4</v>
      </c>
      <c r="J325" s="62">
        <v>4</v>
      </c>
    </row>
    <row r="326" spans="2:10" ht="15" hidden="1" customHeight="1" x14ac:dyDescent="0.4">
      <c r="B326" s="6">
        <v>245</v>
      </c>
      <c r="C326" s="6" t="s">
        <v>52</v>
      </c>
      <c r="D326" s="6">
        <v>35240</v>
      </c>
      <c r="E326" s="6">
        <v>5990</v>
      </c>
      <c r="F326" s="6">
        <v>14970</v>
      </c>
      <c r="H326" s="29">
        <v>2</v>
      </c>
      <c r="I326" s="29">
        <v>4</v>
      </c>
      <c r="J326" s="62">
        <v>5</v>
      </c>
    </row>
    <row r="327" spans="2:10" ht="15" hidden="1" customHeight="1" x14ac:dyDescent="0.4">
      <c r="B327" s="6">
        <v>246</v>
      </c>
      <c r="C327" s="6" t="s">
        <v>53</v>
      </c>
      <c r="D327" s="6">
        <v>38400</v>
      </c>
      <c r="E327" s="6">
        <v>5990</v>
      </c>
      <c r="F327" s="6">
        <v>14970</v>
      </c>
      <c r="H327" s="29">
        <v>2</v>
      </c>
      <c r="I327" s="29">
        <v>4</v>
      </c>
      <c r="J327" s="62">
        <v>6</v>
      </c>
    </row>
    <row r="328" spans="2:10" ht="15" hidden="1" customHeight="1" x14ac:dyDescent="0.4">
      <c r="B328" s="6">
        <v>247</v>
      </c>
      <c r="C328" s="6" t="s">
        <v>54</v>
      </c>
      <c r="D328" s="6">
        <v>41560</v>
      </c>
      <c r="E328" s="6">
        <v>5990</v>
      </c>
      <c r="F328" s="6">
        <v>14970</v>
      </c>
      <c r="H328" s="29">
        <v>2</v>
      </c>
      <c r="I328" s="29">
        <v>4</v>
      </c>
      <c r="J328" s="62">
        <v>7</v>
      </c>
    </row>
    <row r="329" spans="2:10" ht="15" hidden="1" customHeight="1" x14ac:dyDescent="0.4">
      <c r="B329" s="6">
        <v>248</v>
      </c>
      <c r="C329" s="6" t="s">
        <v>55</v>
      </c>
      <c r="D329" s="6">
        <v>44720</v>
      </c>
      <c r="E329" s="6">
        <v>5990</v>
      </c>
      <c r="F329" s="6">
        <v>14970</v>
      </c>
      <c r="H329" s="29">
        <v>2</v>
      </c>
      <c r="I329" s="29">
        <v>4</v>
      </c>
      <c r="J329" s="62">
        <v>8</v>
      </c>
    </row>
    <row r="330" spans="2:10" ht="15" hidden="1" customHeight="1" x14ac:dyDescent="0.4">
      <c r="B330" s="6">
        <v>249</v>
      </c>
      <c r="C330" s="6" t="s">
        <v>56</v>
      </c>
      <c r="D330" s="6">
        <v>47870</v>
      </c>
      <c r="E330" s="6">
        <v>5990</v>
      </c>
      <c r="F330" s="6">
        <v>14970</v>
      </c>
      <c r="H330" s="29">
        <v>2</v>
      </c>
      <c r="I330" s="29">
        <v>4</v>
      </c>
      <c r="J330" s="62">
        <v>9</v>
      </c>
    </row>
    <row r="331" spans="2:10" ht="15" hidden="1" customHeight="1" x14ac:dyDescent="0.4">
      <c r="B331" s="6">
        <v>2410</v>
      </c>
      <c r="C331" s="6" t="s">
        <v>57</v>
      </c>
      <c r="D331" s="6">
        <v>51030</v>
      </c>
      <c r="E331" s="6">
        <v>5990</v>
      </c>
      <c r="F331" s="6">
        <v>14970</v>
      </c>
      <c r="H331" s="29">
        <v>2</v>
      </c>
      <c r="I331" s="29">
        <v>4</v>
      </c>
      <c r="J331" s="62">
        <v>10</v>
      </c>
    </row>
    <row r="332" spans="2:10" ht="15" hidden="1" customHeight="1" x14ac:dyDescent="0.4">
      <c r="B332" s="6">
        <v>2411</v>
      </c>
      <c r="C332" s="6" t="s">
        <v>58</v>
      </c>
      <c r="D332" s="6">
        <v>54080</v>
      </c>
      <c r="E332" s="6">
        <v>5990</v>
      </c>
      <c r="F332" s="6">
        <v>14970</v>
      </c>
      <c r="H332" s="29">
        <v>2</v>
      </c>
      <c r="I332" s="29">
        <v>4</v>
      </c>
      <c r="J332" s="62">
        <v>11</v>
      </c>
    </row>
    <row r="333" spans="2:10" ht="15" hidden="1" customHeight="1" x14ac:dyDescent="0.4">
      <c r="B333" s="6">
        <v>2412</v>
      </c>
      <c r="C333" s="6" t="s">
        <v>59</v>
      </c>
      <c r="D333" s="6">
        <v>57120</v>
      </c>
      <c r="E333" s="6">
        <v>5990</v>
      </c>
      <c r="F333" s="6">
        <v>14970</v>
      </c>
      <c r="H333" s="29">
        <v>2</v>
      </c>
      <c r="I333" s="29">
        <v>4</v>
      </c>
      <c r="J333" s="62">
        <v>12</v>
      </c>
    </row>
    <row r="334" spans="2:10" ht="15" hidden="1" customHeight="1" x14ac:dyDescent="0.4">
      <c r="B334" s="6">
        <v>2413</v>
      </c>
      <c r="C334" s="6" t="s">
        <v>60</v>
      </c>
      <c r="D334" s="6">
        <v>60170</v>
      </c>
      <c r="E334" s="6">
        <v>5990</v>
      </c>
      <c r="F334" s="6">
        <v>14970</v>
      </c>
      <c r="H334" s="29">
        <v>2</v>
      </c>
      <c r="I334" s="29">
        <v>4</v>
      </c>
      <c r="J334" s="62">
        <v>13</v>
      </c>
    </row>
    <row r="335" spans="2:10" ht="15" hidden="1" customHeight="1" x14ac:dyDescent="0.4">
      <c r="B335" s="6">
        <v>2414</v>
      </c>
      <c r="C335" s="6" t="s">
        <v>61</v>
      </c>
      <c r="D335" s="6">
        <v>63210</v>
      </c>
      <c r="E335" s="6">
        <v>5990</v>
      </c>
      <c r="F335" s="6">
        <v>14970</v>
      </c>
      <c r="H335" s="29">
        <v>2</v>
      </c>
      <c r="I335" s="29">
        <v>4</v>
      </c>
      <c r="J335" s="62">
        <v>14</v>
      </c>
    </row>
    <row r="336" spans="2:10" ht="15" hidden="1" customHeight="1" x14ac:dyDescent="0.4">
      <c r="B336" s="6">
        <v>2415</v>
      </c>
      <c r="C336" s="6" t="s">
        <v>62</v>
      </c>
      <c r="D336" s="6">
        <v>66260</v>
      </c>
      <c r="E336" s="6">
        <v>5990</v>
      </c>
      <c r="F336" s="6">
        <v>14970</v>
      </c>
      <c r="H336" s="29">
        <v>2</v>
      </c>
      <c r="I336" s="29">
        <v>4</v>
      </c>
      <c r="J336" s="62">
        <v>15</v>
      </c>
    </row>
    <row r="337" spans="2:10" ht="15" hidden="1" customHeight="1" x14ac:dyDescent="0.4">
      <c r="B337" s="6">
        <v>2416</v>
      </c>
      <c r="C337" s="6" t="s">
        <v>63</v>
      </c>
      <c r="D337" s="6">
        <v>69300</v>
      </c>
      <c r="E337" s="6">
        <v>5990</v>
      </c>
      <c r="F337" s="6">
        <v>14970</v>
      </c>
      <c r="H337" s="29">
        <v>2</v>
      </c>
      <c r="I337" s="29">
        <v>4</v>
      </c>
      <c r="J337" s="62">
        <v>16</v>
      </c>
    </row>
    <row r="338" spans="2:10" ht="15" hidden="1" customHeight="1" x14ac:dyDescent="0.4">
      <c r="B338" s="6">
        <v>2417</v>
      </c>
      <c r="C338" s="6" t="s">
        <v>64</v>
      </c>
      <c r="D338" s="6">
        <v>72350</v>
      </c>
      <c r="E338" s="6">
        <v>5990</v>
      </c>
      <c r="F338" s="6">
        <v>14970</v>
      </c>
      <c r="H338" s="29">
        <v>2</v>
      </c>
      <c r="I338" s="29">
        <v>4</v>
      </c>
      <c r="J338" s="62">
        <v>17</v>
      </c>
    </row>
    <row r="339" spans="2:10" ht="15" hidden="1" customHeight="1" x14ac:dyDescent="0.4">
      <c r="B339" s="6">
        <v>2418</v>
      </c>
      <c r="C339" s="6" t="s">
        <v>65</v>
      </c>
      <c r="D339" s="6">
        <v>75390</v>
      </c>
      <c r="E339" s="6">
        <v>5990</v>
      </c>
      <c r="F339" s="6">
        <v>14970</v>
      </c>
      <c r="H339" s="29">
        <v>2</v>
      </c>
      <c r="I339" s="29">
        <v>4</v>
      </c>
      <c r="J339" s="62">
        <v>18</v>
      </c>
    </row>
    <row r="340" spans="2:10" ht="15" hidden="1" customHeight="1" x14ac:dyDescent="0.4">
      <c r="B340" s="6">
        <v>2419</v>
      </c>
      <c r="C340" s="6" t="s">
        <v>66</v>
      </c>
      <c r="D340" s="6">
        <v>78440</v>
      </c>
      <c r="E340" s="6">
        <v>5990</v>
      </c>
      <c r="F340" s="6">
        <v>14970</v>
      </c>
      <c r="H340" s="29">
        <v>2</v>
      </c>
      <c r="I340" s="29">
        <v>4</v>
      </c>
      <c r="J340" s="62">
        <v>19</v>
      </c>
    </row>
    <row r="341" spans="2:10" ht="15" hidden="1" customHeight="1" x14ac:dyDescent="0.4">
      <c r="B341" s="6">
        <v>2420</v>
      </c>
      <c r="C341" s="6" t="s">
        <v>67</v>
      </c>
      <c r="D341" s="6">
        <v>81480</v>
      </c>
      <c r="E341" s="6">
        <v>5990</v>
      </c>
      <c r="F341" s="6">
        <v>14970</v>
      </c>
      <c r="H341" s="29">
        <v>2</v>
      </c>
      <c r="I341" s="29">
        <v>4</v>
      </c>
      <c r="J341" s="62">
        <v>20</v>
      </c>
    </row>
    <row r="342" spans="2:10" ht="15" hidden="1" customHeight="1" x14ac:dyDescent="0.4">
      <c r="B342" s="6">
        <v>311</v>
      </c>
      <c r="C342" s="6" t="s">
        <v>48</v>
      </c>
      <c r="D342" s="6">
        <v>15790</v>
      </c>
      <c r="E342" s="6">
        <v>3630</v>
      </c>
      <c r="F342" s="6">
        <v>9070</v>
      </c>
      <c r="H342" s="29">
        <v>3</v>
      </c>
      <c r="I342" s="29">
        <v>1</v>
      </c>
      <c r="J342" s="62">
        <v>1</v>
      </c>
    </row>
    <row r="343" spans="2:10" ht="15" hidden="1" customHeight="1" x14ac:dyDescent="0.4">
      <c r="B343" s="6">
        <v>312</v>
      </c>
      <c r="C343" s="6" t="s">
        <v>49</v>
      </c>
      <c r="D343" s="6">
        <v>17600</v>
      </c>
      <c r="E343" s="6">
        <v>3630</v>
      </c>
      <c r="F343" s="6">
        <v>9070</v>
      </c>
      <c r="H343" s="29">
        <v>3</v>
      </c>
      <c r="I343" s="29">
        <v>1</v>
      </c>
      <c r="J343" s="62">
        <v>2</v>
      </c>
    </row>
    <row r="344" spans="2:10" ht="15" hidden="1" customHeight="1" x14ac:dyDescent="0.4">
      <c r="B344" s="6">
        <v>313</v>
      </c>
      <c r="C344" s="6" t="s">
        <v>50</v>
      </c>
      <c r="D344" s="6">
        <v>19410</v>
      </c>
      <c r="E344" s="6">
        <v>3630</v>
      </c>
      <c r="F344" s="6">
        <v>9070</v>
      </c>
      <c r="H344" s="29">
        <v>3</v>
      </c>
      <c r="I344" s="29">
        <v>1</v>
      </c>
      <c r="J344" s="62">
        <v>3</v>
      </c>
    </row>
    <row r="345" spans="2:10" ht="15" hidden="1" customHeight="1" x14ac:dyDescent="0.4">
      <c r="B345" s="6">
        <v>314</v>
      </c>
      <c r="C345" s="6" t="s">
        <v>51</v>
      </c>
      <c r="D345" s="6">
        <v>21220</v>
      </c>
      <c r="E345" s="6">
        <v>3630</v>
      </c>
      <c r="F345" s="6">
        <v>9070</v>
      </c>
      <c r="H345" s="29">
        <v>3</v>
      </c>
      <c r="I345" s="29">
        <v>1</v>
      </c>
      <c r="J345" s="62">
        <v>4</v>
      </c>
    </row>
    <row r="346" spans="2:10" ht="15" hidden="1" customHeight="1" x14ac:dyDescent="0.4">
      <c r="B346" s="6">
        <v>315</v>
      </c>
      <c r="C346" s="6" t="s">
        <v>52</v>
      </c>
      <c r="D346" s="6">
        <v>23040</v>
      </c>
      <c r="E346" s="6">
        <v>3630</v>
      </c>
      <c r="F346" s="6">
        <v>9070</v>
      </c>
      <c r="H346" s="29">
        <v>3</v>
      </c>
      <c r="I346" s="29">
        <v>1</v>
      </c>
      <c r="J346" s="62">
        <v>5</v>
      </c>
    </row>
    <row r="347" spans="2:10" ht="15" hidden="1" customHeight="1" x14ac:dyDescent="0.4">
      <c r="B347" s="6">
        <v>316</v>
      </c>
      <c r="C347" s="6" t="s">
        <v>53</v>
      </c>
      <c r="D347" s="6">
        <v>24850</v>
      </c>
      <c r="E347" s="6">
        <v>3630</v>
      </c>
      <c r="F347" s="6">
        <v>9070</v>
      </c>
      <c r="H347" s="29">
        <v>3</v>
      </c>
      <c r="I347" s="29">
        <v>1</v>
      </c>
      <c r="J347" s="62">
        <v>6</v>
      </c>
    </row>
    <row r="348" spans="2:10" ht="15" hidden="1" customHeight="1" x14ac:dyDescent="0.4">
      <c r="B348" s="6">
        <v>317</v>
      </c>
      <c r="C348" s="6" t="s">
        <v>54</v>
      </c>
      <c r="D348" s="6">
        <v>26660</v>
      </c>
      <c r="E348" s="6">
        <v>3630</v>
      </c>
      <c r="F348" s="6">
        <v>9070</v>
      </c>
      <c r="H348" s="29">
        <v>3</v>
      </c>
      <c r="I348" s="29">
        <v>1</v>
      </c>
      <c r="J348" s="62">
        <v>7</v>
      </c>
    </row>
    <row r="349" spans="2:10" ht="15" hidden="1" customHeight="1" x14ac:dyDescent="0.4">
      <c r="B349" s="6">
        <v>318</v>
      </c>
      <c r="C349" s="6" t="s">
        <v>55</v>
      </c>
      <c r="D349" s="6">
        <v>28470</v>
      </c>
      <c r="E349" s="6">
        <v>3630</v>
      </c>
      <c r="F349" s="6">
        <v>9070</v>
      </c>
      <c r="H349" s="29">
        <v>3</v>
      </c>
      <c r="I349" s="29">
        <v>1</v>
      </c>
      <c r="J349" s="62">
        <v>8</v>
      </c>
    </row>
    <row r="350" spans="2:10" ht="15" hidden="1" customHeight="1" x14ac:dyDescent="0.4">
      <c r="B350" s="6">
        <v>319</v>
      </c>
      <c r="C350" s="6" t="s">
        <v>56</v>
      </c>
      <c r="D350" s="6">
        <v>30280</v>
      </c>
      <c r="E350" s="6">
        <v>3630</v>
      </c>
      <c r="F350" s="6">
        <v>9070</v>
      </c>
      <c r="H350" s="29">
        <v>3</v>
      </c>
      <c r="I350" s="29">
        <v>1</v>
      </c>
      <c r="J350" s="62">
        <v>9</v>
      </c>
    </row>
    <row r="351" spans="2:10" ht="15" hidden="1" customHeight="1" x14ac:dyDescent="0.4">
      <c r="B351" s="6">
        <v>3110</v>
      </c>
      <c r="C351" s="6" t="s">
        <v>57</v>
      </c>
      <c r="D351" s="6">
        <v>32090</v>
      </c>
      <c r="E351" s="6">
        <v>3630</v>
      </c>
      <c r="F351" s="6">
        <v>9070</v>
      </c>
      <c r="H351" s="29">
        <v>3</v>
      </c>
      <c r="I351" s="29">
        <v>1</v>
      </c>
      <c r="J351" s="62">
        <v>10</v>
      </c>
    </row>
    <row r="352" spans="2:10" ht="15" hidden="1" customHeight="1" x14ac:dyDescent="0.4">
      <c r="B352" s="6">
        <v>3111</v>
      </c>
      <c r="C352" s="6" t="s">
        <v>58</v>
      </c>
      <c r="D352" s="6">
        <v>33910</v>
      </c>
      <c r="E352" s="6">
        <v>3630</v>
      </c>
      <c r="F352" s="6">
        <v>9070</v>
      </c>
      <c r="H352" s="29">
        <v>3</v>
      </c>
      <c r="I352" s="29">
        <v>1</v>
      </c>
      <c r="J352" s="62">
        <v>11</v>
      </c>
    </row>
    <row r="353" spans="2:10" ht="15" hidden="1" customHeight="1" x14ac:dyDescent="0.4">
      <c r="B353" s="6">
        <v>3112</v>
      </c>
      <c r="C353" s="6" t="s">
        <v>59</v>
      </c>
      <c r="D353" s="6">
        <v>35730</v>
      </c>
      <c r="E353" s="6">
        <v>3630</v>
      </c>
      <c r="F353" s="6">
        <v>9070</v>
      </c>
      <c r="H353" s="29">
        <v>3</v>
      </c>
      <c r="I353" s="29">
        <v>1</v>
      </c>
      <c r="J353" s="62">
        <v>12</v>
      </c>
    </row>
    <row r="354" spans="2:10" ht="15" hidden="1" customHeight="1" x14ac:dyDescent="0.4">
      <c r="B354" s="6">
        <v>3113</v>
      </c>
      <c r="C354" s="6" t="s">
        <v>60</v>
      </c>
      <c r="D354" s="6">
        <v>37550</v>
      </c>
      <c r="E354" s="6">
        <v>3630</v>
      </c>
      <c r="F354" s="6">
        <v>9070</v>
      </c>
      <c r="H354" s="29">
        <v>3</v>
      </c>
      <c r="I354" s="29">
        <v>1</v>
      </c>
      <c r="J354" s="62">
        <v>13</v>
      </c>
    </row>
    <row r="355" spans="2:10" ht="15" hidden="1" customHeight="1" x14ac:dyDescent="0.4">
      <c r="B355" s="6">
        <v>3114</v>
      </c>
      <c r="C355" s="6" t="s">
        <v>61</v>
      </c>
      <c r="D355" s="6">
        <v>39360</v>
      </c>
      <c r="E355" s="6">
        <v>3630</v>
      </c>
      <c r="F355" s="6">
        <v>9070</v>
      </c>
      <c r="H355" s="29">
        <v>3</v>
      </c>
      <c r="I355" s="29">
        <v>1</v>
      </c>
      <c r="J355" s="62">
        <v>14</v>
      </c>
    </row>
    <row r="356" spans="2:10" ht="15" hidden="1" customHeight="1" x14ac:dyDescent="0.4">
      <c r="B356" s="6">
        <v>3115</v>
      </c>
      <c r="C356" s="6" t="s">
        <v>62</v>
      </c>
      <c r="D356" s="6">
        <v>41180</v>
      </c>
      <c r="E356" s="6">
        <v>3630</v>
      </c>
      <c r="F356" s="6">
        <v>9070</v>
      </c>
      <c r="H356" s="29">
        <v>3</v>
      </c>
      <c r="I356" s="29">
        <v>1</v>
      </c>
      <c r="J356" s="62">
        <v>15</v>
      </c>
    </row>
    <row r="357" spans="2:10" ht="15" hidden="1" customHeight="1" x14ac:dyDescent="0.4">
      <c r="B357" s="6">
        <v>3116</v>
      </c>
      <c r="C357" s="6" t="s">
        <v>63</v>
      </c>
      <c r="D357" s="6">
        <v>43000</v>
      </c>
      <c r="E357" s="6">
        <v>3630</v>
      </c>
      <c r="F357" s="6">
        <v>9070</v>
      </c>
      <c r="H357" s="29">
        <v>3</v>
      </c>
      <c r="I357" s="29">
        <v>1</v>
      </c>
      <c r="J357" s="62">
        <v>16</v>
      </c>
    </row>
    <row r="358" spans="2:10" ht="15" hidden="1" customHeight="1" x14ac:dyDescent="0.4">
      <c r="B358" s="6">
        <v>3117</v>
      </c>
      <c r="C358" s="6" t="s">
        <v>64</v>
      </c>
      <c r="D358" s="6">
        <v>44820</v>
      </c>
      <c r="E358" s="6">
        <v>3630</v>
      </c>
      <c r="F358" s="6">
        <v>9070</v>
      </c>
      <c r="H358" s="29">
        <v>3</v>
      </c>
      <c r="I358" s="29">
        <v>1</v>
      </c>
      <c r="J358" s="62">
        <v>17</v>
      </c>
    </row>
    <row r="359" spans="2:10" ht="15" hidden="1" customHeight="1" x14ac:dyDescent="0.4">
      <c r="B359" s="6">
        <v>3118</v>
      </c>
      <c r="C359" s="6" t="s">
        <v>65</v>
      </c>
      <c r="D359" s="6">
        <v>46630</v>
      </c>
      <c r="E359" s="6">
        <v>3630</v>
      </c>
      <c r="F359" s="6">
        <v>9070</v>
      </c>
      <c r="H359" s="29">
        <v>3</v>
      </c>
      <c r="I359" s="29">
        <v>1</v>
      </c>
      <c r="J359" s="62">
        <v>18</v>
      </c>
    </row>
    <row r="360" spans="2:10" ht="15" hidden="1" customHeight="1" x14ac:dyDescent="0.4">
      <c r="B360" s="6">
        <v>3119</v>
      </c>
      <c r="C360" s="6" t="s">
        <v>66</v>
      </c>
      <c r="D360" s="6">
        <v>48450</v>
      </c>
      <c r="E360" s="6">
        <v>3630</v>
      </c>
      <c r="F360" s="6">
        <v>9070</v>
      </c>
      <c r="H360" s="29">
        <v>3</v>
      </c>
      <c r="I360" s="29">
        <v>1</v>
      </c>
      <c r="J360" s="62">
        <v>19</v>
      </c>
    </row>
    <row r="361" spans="2:10" ht="15" hidden="1" customHeight="1" x14ac:dyDescent="0.4">
      <c r="B361" s="6">
        <v>3120</v>
      </c>
      <c r="C361" s="6" t="s">
        <v>67</v>
      </c>
      <c r="D361" s="6">
        <v>50270</v>
      </c>
      <c r="E361" s="6">
        <v>3630</v>
      </c>
      <c r="F361" s="6">
        <v>9070</v>
      </c>
      <c r="H361" s="29">
        <v>3</v>
      </c>
      <c r="I361" s="29">
        <v>1</v>
      </c>
      <c r="J361" s="62">
        <v>20</v>
      </c>
    </row>
    <row r="362" spans="2:10" ht="15" hidden="1" customHeight="1" x14ac:dyDescent="0.4">
      <c r="B362" s="6">
        <v>321</v>
      </c>
      <c r="C362" s="6" t="s">
        <v>48</v>
      </c>
      <c r="D362" s="6">
        <v>18060</v>
      </c>
      <c r="E362" s="6">
        <v>4140</v>
      </c>
      <c r="F362" s="6">
        <v>10360</v>
      </c>
      <c r="H362" s="29">
        <v>3</v>
      </c>
      <c r="I362" s="29">
        <v>2</v>
      </c>
      <c r="J362" s="62">
        <v>1</v>
      </c>
    </row>
    <row r="363" spans="2:10" ht="15" hidden="1" customHeight="1" x14ac:dyDescent="0.4">
      <c r="B363" s="6">
        <v>322</v>
      </c>
      <c r="C363" s="6" t="s">
        <v>49</v>
      </c>
      <c r="D363" s="6">
        <v>20160</v>
      </c>
      <c r="E363" s="6">
        <v>4140</v>
      </c>
      <c r="F363" s="6">
        <v>10360</v>
      </c>
      <c r="H363" s="29">
        <v>3</v>
      </c>
      <c r="I363" s="29">
        <v>2</v>
      </c>
      <c r="J363" s="62">
        <v>2</v>
      </c>
    </row>
    <row r="364" spans="2:10" ht="15" hidden="1" customHeight="1" x14ac:dyDescent="0.4">
      <c r="B364" s="6">
        <v>323</v>
      </c>
      <c r="C364" s="6" t="s">
        <v>50</v>
      </c>
      <c r="D364" s="6">
        <v>22270</v>
      </c>
      <c r="E364" s="6">
        <v>4140</v>
      </c>
      <c r="F364" s="6">
        <v>10360</v>
      </c>
      <c r="H364" s="29">
        <v>3</v>
      </c>
      <c r="I364" s="29">
        <v>2</v>
      </c>
      <c r="J364" s="62">
        <v>3</v>
      </c>
    </row>
    <row r="365" spans="2:10" ht="15" hidden="1" customHeight="1" x14ac:dyDescent="0.4">
      <c r="B365" s="6">
        <v>324</v>
      </c>
      <c r="C365" s="6" t="s">
        <v>51</v>
      </c>
      <c r="D365" s="6">
        <v>24370</v>
      </c>
      <c r="E365" s="6">
        <v>4140</v>
      </c>
      <c r="F365" s="6">
        <v>10360</v>
      </c>
      <c r="H365" s="29">
        <v>3</v>
      </c>
      <c r="I365" s="29">
        <v>2</v>
      </c>
      <c r="J365" s="62">
        <v>4</v>
      </c>
    </row>
    <row r="366" spans="2:10" ht="15" hidden="1" customHeight="1" x14ac:dyDescent="0.4">
      <c r="B366" s="6">
        <v>325</v>
      </c>
      <c r="C366" s="6" t="s">
        <v>52</v>
      </c>
      <c r="D366" s="6">
        <v>26480</v>
      </c>
      <c r="E366" s="6">
        <v>4140</v>
      </c>
      <c r="F366" s="6">
        <v>10360</v>
      </c>
      <c r="H366" s="29">
        <v>3</v>
      </c>
      <c r="I366" s="29">
        <v>2</v>
      </c>
      <c r="J366" s="62">
        <v>5</v>
      </c>
    </row>
    <row r="367" spans="2:10" ht="15" hidden="1" customHeight="1" x14ac:dyDescent="0.4">
      <c r="B367" s="6">
        <v>326</v>
      </c>
      <c r="C367" s="6" t="s">
        <v>53</v>
      </c>
      <c r="D367" s="6">
        <v>28580</v>
      </c>
      <c r="E367" s="6">
        <v>4140</v>
      </c>
      <c r="F367" s="6">
        <v>10360</v>
      </c>
      <c r="H367" s="29">
        <v>3</v>
      </c>
      <c r="I367" s="29">
        <v>2</v>
      </c>
      <c r="J367" s="62">
        <v>6</v>
      </c>
    </row>
    <row r="368" spans="2:10" ht="15" hidden="1" customHeight="1" x14ac:dyDescent="0.4">
      <c r="B368" s="6">
        <v>327</v>
      </c>
      <c r="C368" s="6" t="s">
        <v>54</v>
      </c>
      <c r="D368" s="6">
        <v>30690</v>
      </c>
      <c r="E368" s="6">
        <v>4140</v>
      </c>
      <c r="F368" s="6">
        <v>10360</v>
      </c>
      <c r="H368" s="29">
        <v>3</v>
      </c>
      <c r="I368" s="29">
        <v>2</v>
      </c>
      <c r="J368" s="62">
        <v>7</v>
      </c>
    </row>
    <row r="369" spans="2:10" ht="15" hidden="1" customHeight="1" x14ac:dyDescent="0.4">
      <c r="B369" s="6">
        <v>328</v>
      </c>
      <c r="C369" s="6" t="s">
        <v>55</v>
      </c>
      <c r="D369" s="6">
        <v>32790</v>
      </c>
      <c r="E369" s="6">
        <v>4140</v>
      </c>
      <c r="F369" s="6">
        <v>10360</v>
      </c>
      <c r="H369" s="29">
        <v>3</v>
      </c>
      <c r="I369" s="29">
        <v>2</v>
      </c>
      <c r="J369" s="62">
        <v>8</v>
      </c>
    </row>
    <row r="370" spans="2:10" ht="15" hidden="1" customHeight="1" x14ac:dyDescent="0.4">
      <c r="B370" s="6">
        <v>329</v>
      </c>
      <c r="C370" s="6" t="s">
        <v>56</v>
      </c>
      <c r="D370" s="6">
        <v>34890</v>
      </c>
      <c r="E370" s="6">
        <v>4140</v>
      </c>
      <c r="F370" s="6">
        <v>10360</v>
      </c>
      <c r="H370" s="29">
        <v>3</v>
      </c>
      <c r="I370" s="29">
        <v>2</v>
      </c>
      <c r="J370" s="62">
        <v>9</v>
      </c>
    </row>
    <row r="371" spans="2:10" ht="15" hidden="1" customHeight="1" x14ac:dyDescent="0.4">
      <c r="B371" s="6">
        <v>3210</v>
      </c>
      <c r="C371" s="6" t="s">
        <v>57</v>
      </c>
      <c r="D371" s="6">
        <v>37000</v>
      </c>
      <c r="E371" s="6">
        <v>4140</v>
      </c>
      <c r="F371" s="6">
        <v>10360</v>
      </c>
      <c r="H371" s="29">
        <v>3</v>
      </c>
      <c r="I371" s="29">
        <v>2</v>
      </c>
      <c r="J371" s="62">
        <v>10</v>
      </c>
    </row>
    <row r="372" spans="2:10" ht="15" hidden="1" customHeight="1" x14ac:dyDescent="0.4">
      <c r="B372" s="6">
        <v>3211</v>
      </c>
      <c r="C372" s="6" t="s">
        <v>58</v>
      </c>
      <c r="D372" s="6">
        <v>39090</v>
      </c>
      <c r="E372" s="6">
        <v>4140</v>
      </c>
      <c r="F372" s="6">
        <v>10360</v>
      </c>
      <c r="H372" s="29">
        <v>3</v>
      </c>
      <c r="I372" s="29">
        <v>2</v>
      </c>
      <c r="J372" s="62">
        <v>11</v>
      </c>
    </row>
    <row r="373" spans="2:10" ht="15" hidden="1" customHeight="1" x14ac:dyDescent="0.4">
      <c r="B373" s="6">
        <v>3212</v>
      </c>
      <c r="C373" s="6" t="s">
        <v>59</v>
      </c>
      <c r="D373" s="6">
        <v>41170</v>
      </c>
      <c r="E373" s="6">
        <v>4140</v>
      </c>
      <c r="F373" s="6">
        <v>10360</v>
      </c>
      <c r="H373" s="29">
        <v>3</v>
      </c>
      <c r="I373" s="29">
        <v>2</v>
      </c>
      <c r="J373" s="62">
        <v>12</v>
      </c>
    </row>
    <row r="374" spans="2:10" ht="15" hidden="1" customHeight="1" x14ac:dyDescent="0.4">
      <c r="B374" s="6">
        <v>3213</v>
      </c>
      <c r="C374" s="6" t="s">
        <v>60</v>
      </c>
      <c r="D374" s="6">
        <v>43260</v>
      </c>
      <c r="E374" s="6">
        <v>4140</v>
      </c>
      <c r="F374" s="6">
        <v>10360</v>
      </c>
      <c r="H374" s="29">
        <v>3</v>
      </c>
      <c r="I374" s="29">
        <v>2</v>
      </c>
      <c r="J374" s="62">
        <v>13</v>
      </c>
    </row>
    <row r="375" spans="2:10" ht="15" hidden="1" customHeight="1" x14ac:dyDescent="0.4">
      <c r="B375" s="6">
        <v>3214</v>
      </c>
      <c r="C375" s="6" t="s">
        <v>61</v>
      </c>
      <c r="D375" s="6">
        <v>45340</v>
      </c>
      <c r="E375" s="6">
        <v>4140</v>
      </c>
      <c r="F375" s="6">
        <v>10360</v>
      </c>
      <c r="H375" s="29">
        <v>3</v>
      </c>
      <c r="I375" s="29">
        <v>2</v>
      </c>
      <c r="J375" s="62">
        <v>14</v>
      </c>
    </row>
    <row r="376" spans="2:10" ht="15" hidden="1" customHeight="1" x14ac:dyDescent="0.4">
      <c r="B376" s="6">
        <v>3215</v>
      </c>
      <c r="C376" s="6" t="s">
        <v>62</v>
      </c>
      <c r="D376" s="6">
        <v>47430</v>
      </c>
      <c r="E376" s="6">
        <v>4140</v>
      </c>
      <c r="F376" s="6">
        <v>10360</v>
      </c>
      <c r="H376" s="29">
        <v>3</v>
      </c>
      <c r="I376" s="29">
        <v>2</v>
      </c>
      <c r="J376" s="62">
        <v>15</v>
      </c>
    </row>
    <row r="377" spans="2:10" ht="15" hidden="1" customHeight="1" x14ac:dyDescent="0.4">
      <c r="B377" s="6">
        <v>3216</v>
      </c>
      <c r="C377" s="6" t="s">
        <v>63</v>
      </c>
      <c r="D377" s="6">
        <v>49510</v>
      </c>
      <c r="E377" s="6">
        <v>4140</v>
      </c>
      <c r="F377" s="6">
        <v>10360</v>
      </c>
      <c r="H377" s="29">
        <v>3</v>
      </c>
      <c r="I377" s="29">
        <v>2</v>
      </c>
      <c r="J377" s="62">
        <v>16</v>
      </c>
    </row>
    <row r="378" spans="2:10" ht="15" hidden="1" customHeight="1" x14ac:dyDescent="0.4">
      <c r="B378" s="6">
        <v>3217</v>
      </c>
      <c r="C378" s="6" t="s">
        <v>64</v>
      </c>
      <c r="D378" s="6">
        <v>51600</v>
      </c>
      <c r="E378" s="6">
        <v>4140</v>
      </c>
      <c r="F378" s="6">
        <v>10360</v>
      </c>
      <c r="H378" s="29">
        <v>3</v>
      </c>
      <c r="I378" s="29">
        <v>2</v>
      </c>
      <c r="J378" s="62">
        <v>17</v>
      </c>
    </row>
    <row r="379" spans="2:10" ht="15" hidden="1" customHeight="1" x14ac:dyDescent="0.4">
      <c r="B379" s="6">
        <v>3218</v>
      </c>
      <c r="C379" s="6" t="s">
        <v>65</v>
      </c>
      <c r="D379" s="6">
        <v>53690</v>
      </c>
      <c r="E379" s="6">
        <v>4140</v>
      </c>
      <c r="F379" s="6">
        <v>10360</v>
      </c>
      <c r="H379" s="29">
        <v>3</v>
      </c>
      <c r="I379" s="29">
        <v>2</v>
      </c>
      <c r="J379" s="62">
        <v>18</v>
      </c>
    </row>
    <row r="380" spans="2:10" ht="15" hidden="1" customHeight="1" x14ac:dyDescent="0.4">
      <c r="B380" s="6">
        <v>3219</v>
      </c>
      <c r="C380" s="6" t="s">
        <v>66</v>
      </c>
      <c r="D380" s="6">
        <v>55770</v>
      </c>
      <c r="E380" s="6">
        <v>4140</v>
      </c>
      <c r="F380" s="6">
        <v>10360</v>
      </c>
      <c r="H380" s="29">
        <v>3</v>
      </c>
      <c r="I380" s="29">
        <v>2</v>
      </c>
      <c r="J380" s="62">
        <v>19</v>
      </c>
    </row>
    <row r="381" spans="2:10" ht="15" hidden="1" customHeight="1" x14ac:dyDescent="0.4">
      <c r="B381" s="6">
        <v>3220</v>
      </c>
      <c r="C381" s="6" t="s">
        <v>67</v>
      </c>
      <c r="D381" s="6">
        <v>57860</v>
      </c>
      <c r="E381" s="6">
        <v>4140</v>
      </c>
      <c r="F381" s="6">
        <v>10360</v>
      </c>
      <c r="H381" s="29">
        <v>3</v>
      </c>
      <c r="I381" s="29">
        <v>2</v>
      </c>
      <c r="J381" s="62">
        <v>20</v>
      </c>
    </row>
    <row r="382" spans="2:10" ht="15" hidden="1" customHeight="1" x14ac:dyDescent="0.4">
      <c r="B382" s="6">
        <v>331</v>
      </c>
      <c r="C382" s="6" t="s">
        <v>48</v>
      </c>
      <c r="D382" s="6">
        <v>22540</v>
      </c>
      <c r="E382" s="6">
        <v>5370</v>
      </c>
      <c r="F382" s="6">
        <v>13430</v>
      </c>
      <c r="H382" s="29">
        <v>3</v>
      </c>
      <c r="I382" s="29">
        <v>3</v>
      </c>
      <c r="J382" s="62">
        <v>1</v>
      </c>
    </row>
    <row r="383" spans="2:10" ht="15" hidden="1" customHeight="1" x14ac:dyDescent="0.4">
      <c r="B383" s="6">
        <v>332</v>
      </c>
      <c r="C383" s="6" t="s">
        <v>49</v>
      </c>
      <c r="D383" s="6">
        <v>25330</v>
      </c>
      <c r="E383" s="6">
        <v>5370</v>
      </c>
      <c r="F383" s="6">
        <v>13430</v>
      </c>
      <c r="H383" s="29">
        <v>3</v>
      </c>
      <c r="I383" s="29">
        <v>3</v>
      </c>
      <c r="J383" s="62">
        <v>2</v>
      </c>
    </row>
    <row r="384" spans="2:10" ht="15" hidden="1" customHeight="1" x14ac:dyDescent="0.4">
      <c r="B384" s="6">
        <v>333</v>
      </c>
      <c r="C384" s="6" t="s">
        <v>50</v>
      </c>
      <c r="D384" s="6">
        <v>28120</v>
      </c>
      <c r="E384" s="6">
        <v>5370</v>
      </c>
      <c r="F384" s="6">
        <v>13430</v>
      </c>
      <c r="H384" s="29">
        <v>3</v>
      </c>
      <c r="I384" s="29">
        <v>3</v>
      </c>
      <c r="J384" s="62">
        <v>3</v>
      </c>
    </row>
    <row r="385" spans="2:10" ht="15" hidden="1" customHeight="1" x14ac:dyDescent="0.4">
      <c r="B385" s="6">
        <v>334</v>
      </c>
      <c r="C385" s="6" t="s">
        <v>51</v>
      </c>
      <c r="D385" s="6">
        <v>30920</v>
      </c>
      <c r="E385" s="6">
        <v>5370</v>
      </c>
      <c r="F385" s="6">
        <v>13430</v>
      </c>
      <c r="H385" s="29">
        <v>3</v>
      </c>
      <c r="I385" s="29">
        <v>3</v>
      </c>
      <c r="J385" s="62">
        <v>4</v>
      </c>
    </row>
    <row r="386" spans="2:10" ht="15" hidden="1" customHeight="1" x14ac:dyDescent="0.4">
      <c r="B386" s="6">
        <v>335</v>
      </c>
      <c r="C386" s="6" t="s">
        <v>52</v>
      </c>
      <c r="D386" s="6">
        <v>33710</v>
      </c>
      <c r="E386" s="6">
        <v>5370</v>
      </c>
      <c r="F386" s="6">
        <v>13430</v>
      </c>
      <c r="H386" s="29">
        <v>3</v>
      </c>
      <c r="I386" s="29">
        <v>3</v>
      </c>
      <c r="J386" s="62">
        <v>5</v>
      </c>
    </row>
    <row r="387" spans="2:10" ht="15" hidden="1" customHeight="1" x14ac:dyDescent="0.4">
      <c r="B387" s="6">
        <v>336</v>
      </c>
      <c r="C387" s="6" t="s">
        <v>53</v>
      </c>
      <c r="D387" s="6">
        <v>36500</v>
      </c>
      <c r="E387" s="6">
        <v>5370</v>
      </c>
      <c r="F387" s="6">
        <v>13430</v>
      </c>
      <c r="H387" s="29">
        <v>3</v>
      </c>
      <c r="I387" s="29">
        <v>3</v>
      </c>
      <c r="J387" s="62">
        <v>6</v>
      </c>
    </row>
    <row r="388" spans="2:10" ht="15" hidden="1" customHeight="1" x14ac:dyDescent="0.4">
      <c r="B388" s="6">
        <v>337</v>
      </c>
      <c r="C388" s="6" t="s">
        <v>54</v>
      </c>
      <c r="D388" s="6">
        <v>39290</v>
      </c>
      <c r="E388" s="6">
        <v>5370</v>
      </c>
      <c r="F388" s="6">
        <v>13430</v>
      </c>
      <c r="H388" s="29">
        <v>3</v>
      </c>
      <c r="I388" s="29">
        <v>3</v>
      </c>
      <c r="J388" s="62">
        <v>7</v>
      </c>
    </row>
    <row r="389" spans="2:10" ht="15" hidden="1" customHeight="1" x14ac:dyDescent="0.4">
      <c r="B389" s="6">
        <v>338</v>
      </c>
      <c r="C389" s="6" t="s">
        <v>55</v>
      </c>
      <c r="D389" s="6">
        <v>42090</v>
      </c>
      <c r="E389" s="6">
        <v>5370</v>
      </c>
      <c r="F389" s="6">
        <v>13430</v>
      </c>
      <c r="H389" s="29">
        <v>3</v>
      </c>
      <c r="I389" s="29">
        <v>3</v>
      </c>
      <c r="J389" s="62">
        <v>8</v>
      </c>
    </row>
    <row r="390" spans="2:10" ht="15" hidden="1" customHeight="1" x14ac:dyDescent="0.4">
      <c r="B390" s="6">
        <v>339</v>
      </c>
      <c r="C390" s="6" t="s">
        <v>56</v>
      </c>
      <c r="D390" s="6">
        <v>44880</v>
      </c>
      <c r="E390" s="6">
        <v>5370</v>
      </c>
      <c r="F390" s="6">
        <v>13430</v>
      </c>
      <c r="H390" s="29">
        <v>3</v>
      </c>
      <c r="I390" s="29">
        <v>3</v>
      </c>
      <c r="J390" s="62">
        <v>9</v>
      </c>
    </row>
    <row r="391" spans="2:10" ht="15" hidden="1" customHeight="1" x14ac:dyDescent="0.4">
      <c r="B391" s="6">
        <v>3310</v>
      </c>
      <c r="C391" s="6" t="s">
        <v>57</v>
      </c>
      <c r="D391" s="6">
        <v>47670</v>
      </c>
      <c r="E391" s="6">
        <v>5370</v>
      </c>
      <c r="F391" s="6">
        <v>13430</v>
      </c>
      <c r="H391" s="29">
        <v>3</v>
      </c>
      <c r="I391" s="29">
        <v>3</v>
      </c>
      <c r="J391" s="62">
        <v>10</v>
      </c>
    </row>
    <row r="392" spans="2:10" ht="15" hidden="1" customHeight="1" x14ac:dyDescent="0.4">
      <c r="B392" s="6">
        <v>3311</v>
      </c>
      <c r="C392" s="6" t="s">
        <v>58</v>
      </c>
      <c r="D392" s="6">
        <v>50390</v>
      </c>
      <c r="E392" s="6">
        <v>5370</v>
      </c>
      <c r="F392" s="6">
        <v>13430</v>
      </c>
      <c r="H392" s="29">
        <v>3</v>
      </c>
      <c r="I392" s="29">
        <v>3</v>
      </c>
      <c r="J392" s="62">
        <v>11</v>
      </c>
    </row>
    <row r="393" spans="2:10" ht="15" hidden="1" customHeight="1" x14ac:dyDescent="0.4">
      <c r="B393" s="6">
        <v>3312</v>
      </c>
      <c r="C393" s="6" t="s">
        <v>59</v>
      </c>
      <c r="D393" s="6">
        <v>53110</v>
      </c>
      <c r="E393" s="6">
        <v>5370</v>
      </c>
      <c r="F393" s="6">
        <v>13430</v>
      </c>
      <c r="H393" s="29">
        <v>3</v>
      </c>
      <c r="I393" s="29">
        <v>3</v>
      </c>
      <c r="J393" s="62">
        <v>12</v>
      </c>
    </row>
    <row r="394" spans="2:10" ht="15" hidden="1" customHeight="1" x14ac:dyDescent="0.4">
      <c r="B394" s="6">
        <v>3313</v>
      </c>
      <c r="C394" s="6" t="s">
        <v>60</v>
      </c>
      <c r="D394" s="6">
        <v>55830</v>
      </c>
      <c r="E394" s="6">
        <v>5370</v>
      </c>
      <c r="F394" s="6">
        <v>13430</v>
      </c>
      <c r="H394" s="29">
        <v>3</v>
      </c>
      <c r="I394" s="29">
        <v>3</v>
      </c>
      <c r="J394" s="62">
        <v>13</v>
      </c>
    </row>
    <row r="395" spans="2:10" ht="15" hidden="1" customHeight="1" x14ac:dyDescent="0.4">
      <c r="B395" s="6">
        <v>3314</v>
      </c>
      <c r="C395" s="6" t="s">
        <v>61</v>
      </c>
      <c r="D395" s="6">
        <v>58550</v>
      </c>
      <c r="E395" s="6">
        <v>5370</v>
      </c>
      <c r="F395" s="6">
        <v>13430</v>
      </c>
      <c r="H395" s="29">
        <v>3</v>
      </c>
      <c r="I395" s="29">
        <v>3</v>
      </c>
      <c r="J395" s="62">
        <v>14</v>
      </c>
    </row>
    <row r="396" spans="2:10" ht="15" hidden="1" customHeight="1" x14ac:dyDescent="0.4">
      <c r="B396" s="6">
        <v>3315</v>
      </c>
      <c r="C396" s="6" t="s">
        <v>62</v>
      </c>
      <c r="D396" s="6">
        <v>61270</v>
      </c>
      <c r="E396" s="6">
        <v>5370</v>
      </c>
      <c r="F396" s="6">
        <v>13430</v>
      </c>
      <c r="H396" s="29">
        <v>3</v>
      </c>
      <c r="I396" s="29">
        <v>3</v>
      </c>
      <c r="J396" s="62">
        <v>15</v>
      </c>
    </row>
    <row r="397" spans="2:10" ht="15" hidden="1" customHeight="1" x14ac:dyDescent="0.4">
      <c r="B397" s="6">
        <v>3316</v>
      </c>
      <c r="C397" s="6" t="s">
        <v>63</v>
      </c>
      <c r="D397" s="6">
        <v>64000</v>
      </c>
      <c r="E397" s="6">
        <v>5370</v>
      </c>
      <c r="F397" s="6">
        <v>13430</v>
      </c>
      <c r="H397" s="29">
        <v>3</v>
      </c>
      <c r="I397" s="29">
        <v>3</v>
      </c>
      <c r="J397" s="62">
        <v>16</v>
      </c>
    </row>
    <row r="398" spans="2:10" ht="15" hidden="1" customHeight="1" x14ac:dyDescent="0.4">
      <c r="B398" s="6">
        <v>3317</v>
      </c>
      <c r="C398" s="6" t="s">
        <v>64</v>
      </c>
      <c r="D398" s="6">
        <v>66720</v>
      </c>
      <c r="E398" s="6">
        <v>5370</v>
      </c>
      <c r="F398" s="6">
        <v>13430</v>
      </c>
      <c r="H398" s="29">
        <v>3</v>
      </c>
      <c r="I398" s="29">
        <v>3</v>
      </c>
      <c r="J398" s="62">
        <v>17</v>
      </c>
    </row>
    <row r="399" spans="2:10" ht="15" hidden="1" customHeight="1" x14ac:dyDescent="0.4">
      <c r="B399" s="6">
        <v>3318</v>
      </c>
      <c r="C399" s="6" t="s">
        <v>65</v>
      </c>
      <c r="D399" s="6">
        <v>69440</v>
      </c>
      <c r="E399" s="6">
        <v>5370</v>
      </c>
      <c r="F399" s="6">
        <v>13430</v>
      </c>
      <c r="H399" s="29">
        <v>3</v>
      </c>
      <c r="I399" s="29">
        <v>3</v>
      </c>
      <c r="J399" s="62">
        <v>18</v>
      </c>
    </row>
    <row r="400" spans="2:10" ht="15" hidden="1" customHeight="1" x14ac:dyDescent="0.4">
      <c r="B400" s="6">
        <v>3319</v>
      </c>
      <c r="C400" s="6" t="s">
        <v>66</v>
      </c>
      <c r="D400" s="6">
        <v>72160</v>
      </c>
      <c r="E400" s="6">
        <v>5370</v>
      </c>
      <c r="F400" s="6">
        <v>13430</v>
      </c>
      <c r="H400" s="29">
        <v>3</v>
      </c>
      <c r="I400" s="29">
        <v>3</v>
      </c>
      <c r="J400" s="62">
        <v>19</v>
      </c>
    </row>
    <row r="401" spans="2:10" ht="15" hidden="1" customHeight="1" x14ac:dyDescent="0.4">
      <c r="B401" s="6">
        <v>3320</v>
      </c>
      <c r="C401" s="6" t="s">
        <v>67</v>
      </c>
      <c r="D401" s="6">
        <v>74880</v>
      </c>
      <c r="E401" s="6">
        <v>5370</v>
      </c>
      <c r="F401" s="6">
        <v>13430</v>
      </c>
      <c r="H401" s="29">
        <v>3</v>
      </c>
      <c r="I401" s="29">
        <v>3</v>
      </c>
      <c r="J401" s="62">
        <v>20</v>
      </c>
    </row>
    <row r="402" spans="2:10" ht="15" hidden="1" customHeight="1" x14ac:dyDescent="0.4">
      <c r="B402" s="6">
        <v>341</v>
      </c>
      <c r="C402" s="6" t="s">
        <v>48</v>
      </c>
      <c r="D402" s="6">
        <v>27940</v>
      </c>
      <c r="E402" s="6">
        <v>6910</v>
      </c>
      <c r="F402" s="6">
        <v>17280</v>
      </c>
      <c r="H402" s="29">
        <v>3</v>
      </c>
      <c r="I402" s="29">
        <v>4</v>
      </c>
      <c r="J402" s="62">
        <v>1</v>
      </c>
    </row>
    <row r="403" spans="2:10" ht="15" hidden="1" customHeight="1" x14ac:dyDescent="0.4">
      <c r="B403" s="6">
        <v>342</v>
      </c>
      <c r="C403" s="6" t="s">
        <v>49</v>
      </c>
      <c r="D403" s="6">
        <v>31550</v>
      </c>
      <c r="E403" s="6">
        <v>6910</v>
      </c>
      <c r="F403" s="6">
        <v>17280</v>
      </c>
      <c r="H403" s="29">
        <v>3</v>
      </c>
      <c r="I403" s="29">
        <v>4</v>
      </c>
      <c r="J403" s="62">
        <v>2</v>
      </c>
    </row>
    <row r="404" spans="2:10" ht="15" hidden="1" customHeight="1" x14ac:dyDescent="0.4">
      <c r="B404" s="6">
        <v>343</v>
      </c>
      <c r="C404" s="6" t="s">
        <v>50</v>
      </c>
      <c r="D404" s="6">
        <v>35160</v>
      </c>
      <c r="E404" s="6">
        <v>6910</v>
      </c>
      <c r="F404" s="6">
        <v>17280</v>
      </c>
      <c r="H404" s="29">
        <v>3</v>
      </c>
      <c r="I404" s="29">
        <v>4</v>
      </c>
      <c r="J404" s="62">
        <v>3</v>
      </c>
    </row>
    <row r="405" spans="2:10" ht="15" hidden="1" customHeight="1" x14ac:dyDescent="0.4">
      <c r="B405" s="6">
        <v>344</v>
      </c>
      <c r="C405" s="6" t="s">
        <v>51</v>
      </c>
      <c r="D405" s="6">
        <v>38770</v>
      </c>
      <c r="E405" s="6">
        <v>6910</v>
      </c>
      <c r="F405" s="6">
        <v>17280</v>
      </c>
      <c r="H405" s="29">
        <v>3</v>
      </c>
      <c r="I405" s="29">
        <v>4</v>
      </c>
      <c r="J405" s="62">
        <v>4</v>
      </c>
    </row>
    <row r="406" spans="2:10" ht="15" hidden="1" customHeight="1" x14ac:dyDescent="0.4">
      <c r="B406" s="6">
        <v>345</v>
      </c>
      <c r="C406" s="6" t="s">
        <v>52</v>
      </c>
      <c r="D406" s="6">
        <v>42380</v>
      </c>
      <c r="E406" s="6">
        <v>6910</v>
      </c>
      <c r="F406" s="6">
        <v>17280</v>
      </c>
      <c r="H406" s="29">
        <v>3</v>
      </c>
      <c r="I406" s="29">
        <v>4</v>
      </c>
      <c r="J406" s="62">
        <v>5</v>
      </c>
    </row>
    <row r="407" spans="2:10" ht="15" hidden="1" customHeight="1" x14ac:dyDescent="0.4">
      <c r="B407" s="6">
        <v>346</v>
      </c>
      <c r="C407" s="6" t="s">
        <v>53</v>
      </c>
      <c r="D407" s="6">
        <v>45990</v>
      </c>
      <c r="E407" s="6">
        <v>6910</v>
      </c>
      <c r="F407" s="6">
        <v>17280</v>
      </c>
      <c r="H407" s="29">
        <v>3</v>
      </c>
      <c r="I407" s="29">
        <v>4</v>
      </c>
      <c r="J407" s="62">
        <v>6</v>
      </c>
    </row>
    <row r="408" spans="2:10" ht="15" hidden="1" customHeight="1" x14ac:dyDescent="0.4">
      <c r="B408" s="6">
        <v>347</v>
      </c>
      <c r="C408" s="6" t="s">
        <v>54</v>
      </c>
      <c r="D408" s="6">
        <v>49600</v>
      </c>
      <c r="E408" s="6">
        <v>6910</v>
      </c>
      <c r="F408" s="6">
        <v>17280</v>
      </c>
      <c r="H408" s="29">
        <v>3</v>
      </c>
      <c r="I408" s="29">
        <v>4</v>
      </c>
      <c r="J408" s="62">
        <v>7</v>
      </c>
    </row>
    <row r="409" spans="2:10" ht="15" hidden="1" customHeight="1" x14ac:dyDescent="0.4">
      <c r="B409" s="6">
        <v>348</v>
      </c>
      <c r="C409" s="6" t="s">
        <v>55</v>
      </c>
      <c r="D409" s="6">
        <v>53200</v>
      </c>
      <c r="E409" s="6">
        <v>6910</v>
      </c>
      <c r="F409" s="6">
        <v>17280</v>
      </c>
      <c r="H409" s="29">
        <v>3</v>
      </c>
      <c r="I409" s="29">
        <v>4</v>
      </c>
      <c r="J409" s="62">
        <v>8</v>
      </c>
    </row>
    <row r="410" spans="2:10" ht="15" hidden="1" customHeight="1" x14ac:dyDescent="0.4">
      <c r="B410" s="6">
        <v>349</v>
      </c>
      <c r="C410" s="6" t="s">
        <v>56</v>
      </c>
      <c r="D410" s="6">
        <v>56810</v>
      </c>
      <c r="E410" s="6">
        <v>6910</v>
      </c>
      <c r="F410" s="6">
        <v>17280</v>
      </c>
      <c r="H410" s="29">
        <v>3</v>
      </c>
      <c r="I410" s="29">
        <v>4</v>
      </c>
      <c r="J410" s="62">
        <v>9</v>
      </c>
    </row>
    <row r="411" spans="2:10" ht="15" hidden="1" customHeight="1" x14ac:dyDescent="0.4">
      <c r="B411" s="6">
        <v>3410</v>
      </c>
      <c r="C411" s="6" t="s">
        <v>57</v>
      </c>
      <c r="D411" s="6">
        <v>60420</v>
      </c>
      <c r="E411" s="6">
        <v>6910</v>
      </c>
      <c r="F411" s="6">
        <v>17280</v>
      </c>
      <c r="H411" s="29">
        <v>3</v>
      </c>
      <c r="I411" s="29">
        <v>4</v>
      </c>
      <c r="J411" s="62">
        <v>10</v>
      </c>
    </row>
    <row r="412" spans="2:10" ht="15" hidden="1" customHeight="1" x14ac:dyDescent="0.4">
      <c r="B412" s="6">
        <v>3411</v>
      </c>
      <c r="C412" s="6" t="s">
        <v>58</v>
      </c>
      <c r="D412" s="6">
        <v>63930</v>
      </c>
      <c r="E412" s="6">
        <v>6910</v>
      </c>
      <c r="F412" s="6">
        <v>17280</v>
      </c>
      <c r="H412" s="29">
        <v>3</v>
      </c>
      <c r="I412" s="29">
        <v>4</v>
      </c>
      <c r="J412" s="62">
        <v>11</v>
      </c>
    </row>
    <row r="413" spans="2:10" ht="15" hidden="1" customHeight="1" x14ac:dyDescent="0.4">
      <c r="B413" s="6">
        <v>3412</v>
      </c>
      <c r="C413" s="6" t="s">
        <v>59</v>
      </c>
      <c r="D413" s="6">
        <v>67430</v>
      </c>
      <c r="E413" s="6">
        <v>6910</v>
      </c>
      <c r="F413" s="6">
        <v>17280</v>
      </c>
      <c r="H413" s="29">
        <v>3</v>
      </c>
      <c r="I413" s="29">
        <v>4</v>
      </c>
      <c r="J413" s="62">
        <v>12</v>
      </c>
    </row>
    <row r="414" spans="2:10" ht="15" hidden="1" customHeight="1" x14ac:dyDescent="0.4">
      <c r="B414" s="6">
        <v>3413</v>
      </c>
      <c r="C414" s="6" t="s">
        <v>60</v>
      </c>
      <c r="D414" s="6">
        <v>70940</v>
      </c>
      <c r="E414" s="6">
        <v>6910</v>
      </c>
      <c r="F414" s="6">
        <v>17280</v>
      </c>
      <c r="H414" s="29">
        <v>3</v>
      </c>
      <c r="I414" s="29">
        <v>4</v>
      </c>
      <c r="J414" s="62">
        <v>13</v>
      </c>
    </row>
    <row r="415" spans="2:10" ht="15" hidden="1" customHeight="1" x14ac:dyDescent="0.4">
      <c r="B415" s="6">
        <v>3414</v>
      </c>
      <c r="C415" s="6" t="s">
        <v>61</v>
      </c>
      <c r="D415" s="6">
        <v>74440</v>
      </c>
      <c r="E415" s="6">
        <v>6910</v>
      </c>
      <c r="F415" s="6">
        <v>17280</v>
      </c>
      <c r="H415" s="29">
        <v>3</v>
      </c>
      <c r="I415" s="29">
        <v>4</v>
      </c>
      <c r="J415" s="62">
        <v>14</v>
      </c>
    </row>
    <row r="416" spans="2:10" ht="15" hidden="1" customHeight="1" x14ac:dyDescent="0.4">
      <c r="B416" s="6">
        <v>3415</v>
      </c>
      <c r="C416" s="6" t="s">
        <v>62</v>
      </c>
      <c r="D416" s="6">
        <v>77950</v>
      </c>
      <c r="E416" s="6">
        <v>6910</v>
      </c>
      <c r="F416" s="6">
        <v>17280</v>
      </c>
      <c r="H416" s="29">
        <v>3</v>
      </c>
      <c r="I416" s="29">
        <v>4</v>
      </c>
      <c r="J416" s="62">
        <v>15</v>
      </c>
    </row>
    <row r="417" spans="2:10" ht="15" hidden="1" customHeight="1" x14ac:dyDescent="0.4">
      <c r="B417" s="6">
        <v>3416</v>
      </c>
      <c r="C417" s="6" t="s">
        <v>63</v>
      </c>
      <c r="D417" s="6">
        <v>81450</v>
      </c>
      <c r="E417" s="6">
        <v>6910</v>
      </c>
      <c r="F417" s="6">
        <v>17280</v>
      </c>
      <c r="H417" s="29">
        <v>3</v>
      </c>
      <c r="I417" s="29">
        <v>4</v>
      </c>
      <c r="J417" s="62">
        <v>16</v>
      </c>
    </row>
    <row r="418" spans="2:10" ht="15" hidden="1" customHeight="1" x14ac:dyDescent="0.4">
      <c r="B418" s="6">
        <v>3417</v>
      </c>
      <c r="C418" s="6" t="s">
        <v>64</v>
      </c>
      <c r="D418" s="6">
        <v>84960</v>
      </c>
      <c r="E418" s="6">
        <v>6910</v>
      </c>
      <c r="F418" s="6">
        <v>17280</v>
      </c>
      <c r="H418" s="29">
        <v>3</v>
      </c>
      <c r="I418" s="29">
        <v>4</v>
      </c>
      <c r="J418" s="62">
        <v>17</v>
      </c>
    </row>
    <row r="419" spans="2:10" ht="15" hidden="1" customHeight="1" x14ac:dyDescent="0.4">
      <c r="B419" s="6">
        <v>3418</v>
      </c>
      <c r="C419" s="6" t="s">
        <v>65</v>
      </c>
      <c r="D419" s="6">
        <v>88460</v>
      </c>
      <c r="E419" s="6">
        <v>6910</v>
      </c>
      <c r="F419" s="6">
        <v>17280</v>
      </c>
      <c r="H419" s="29">
        <v>3</v>
      </c>
      <c r="I419" s="29">
        <v>4</v>
      </c>
      <c r="J419" s="62">
        <v>18</v>
      </c>
    </row>
    <row r="420" spans="2:10" ht="15" hidden="1" customHeight="1" x14ac:dyDescent="0.4">
      <c r="B420" s="6">
        <v>3419</v>
      </c>
      <c r="C420" s="6" t="s">
        <v>66</v>
      </c>
      <c r="D420" s="6">
        <v>91970</v>
      </c>
      <c r="E420" s="6">
        <v>6910</v>
      </c>
      <c r="F420" s="6">
        <v>17280</v>
      </c>
      <c r="H420" s="29">
        <v>3</v>
      </c>
      <c r="I420" s="29">
        <v>4</v>
      </c>
      <c r="J420" s="62">
        <v>19</v>
      </c>
    </row>
    <row r="421" spans="2:10" ht="15" hidden="1" customHeight="1" x14ac:dyDescent="0.4">
      <c r="B421" s="6">
        <v>3420</v>
      </c>
      <c r="C421" s="6" t="s">
        <v>67</v>
      </c>
      <c r="D421" s="6">
        <v>95470</v>
      </c>
      <c r="E421" s="6">
        <v>6910</v>
      </c>
      <c r="F421" s="6">
        <v>17280</v>
      </c>
      <c r="H421" s="29">
        <v>3</v>
      </c>
      <c r="I421" s="29">
        <v>4</v>
      </c>
      <c r="J421" s="62">
        <v>20</v>
      </c>
    </row>
    <row r="422" spans="2:10" ht="15" hidden="1" customHeight="1" x14ac:dyDescent="0.4">
      <c r="B422" s="6">
        <v>411</v>
      </c>
      <c r="C422" s="6" t="s">
        <v>48</v>
      </c>
      <c r="D422" s="6">
        <v>12530</v>
      </c>
      <c r="E422" s="6">
        <v>3060</v>
      </c>
      <c r="F422" s="6">
        <v>7640</v>
      </c>
      <c r="H422" s="29">
        <v>4</v>
      </c>
      <c r="I422" s="29">
        <v>1</v>
      </c>
      <c r="J422" s="62">
        <v>1</v>
      </c>
    </row>
    <row r="423" spans="2:10" ht="15" hidden="1" customHeight="1" x14ac:dyDescent="0.4">
      <c r="B423" s="6">
        <v>412</v>
      </c>
      <c r="C423" s="6" t="s">
        <v>49</v>
      </c>
      <c r="D423" s="6">
        <v>14070</v>
      </c>
      <c r="E423" s="6">
        <v>3060</v>
      </c>
      <c r="F423" s="6">
        <v>7640</v>
      </c>
      <c r="H423" s="29">
        <v>4</v>
      </c>
      <c r="I423" s="29">
        <v>1</v>
      </c>
      <c r="J423" s="62">
        <v>2</v>
      </c>
    </row>
    <row r="424" spans="2:10" ht="15" hidden="1" customHeight="1" x14ac:dyDescent="0.4">
      <c r="B424" s="6">
        <v>413</v>
      </c>
      <c r="C424" s="6" t="s">
        <v>50</v>
      </c>
      <c r="D424" s="6">
        <v>15600</v>
      </c>
      <c r="E424" s="6">
        <v>3060</v>
      </c>
      <c r="F424" s="6">
        <v>7640</v>
      </c>
      <c r="H424" s="29">
        <v>4</v>
      </c>
      <c r="I424" s="29">
        <v>1</v>
      </c>
      <c r="J424" s="62">
        <v>3</v>
      </c>
    </row>
    <row r="425" spans="2:10" ht="15" hidden="1" customHeight="1" x14ac:dyDescent="0.4">
      <c r="B425" s="6">
        <v>414</v>
      </c>
      <c r="C425" s="6" t="s">
        <v>51</v>
      </c>
      <c r="D425" s="6">
        <v>17140</v>
      </c>
      <c r="E425" s="6">
        <v>3060</v>
      </c>
      <c r="F425" s="6">
        <v>7640</v>
      </c>
      <c r="H425" s="29">
        <v>4</v>
      </c>
      <c r="I425" s="29">
        <v>1</v>
      </c>
      <c r="J425" s="62">
        <v>4</v>
      </c>
    </row>
    <row r="426" spans="2:10" ht="15" hidden="1" customHeight="1" x14ac:dyDescent="0.4">
      <c r="B426" s="6">
        <v>415</v>
      </c>
      <c r="C426" s="6" t="s">
        <v>52</v>
      </c>
      <c r="D426" s="6">
        <v>18680</v>
      </c>
      <c r="E426" s="6">
        <v>3060</v>
      </c>
      <c r="F426" s="6">
        <v>7640</v>
      </c>
      <c r="H426" s="29">
        <v>4</v>
      </c>
      <c r="I426" s="29">
        <v>1</v>
      </c>
      <c r="J426" s="62">
        <v>5</v>
      </c>
    </row>
    <row r="427" spans="2:10" ht="15" hidden="1" customHeight="1" x14ac:dyDescent="0.4">
      <c r="B427" s="6">
        <v>416</v>
      </c>
      <c r="C427" s="6" t="s">
        <v>53</v>
      </c>
      <c r="D427" s="6">
        <v>20220</v>
      </c>
      <c r="E427" s="6">
        <v>3060</v>
      </c>
      <c r="F427" s="6">
        <v>7640</v>
      </c>
      <c r="H427" s="29">
        <v>4</v>
      </c>
      <c r="I427" s="29">
        <v>1</v>
      </c>
      <c r="J427" s="62">
        <v>6</v>
      </c>
    </row>
    <row r="428" spans="2:10" ht="15" hidden="1" customHeight="1" x14ac:dyDescent="0.4">
      <c r="B428" s="6">
        <v>417</v>
      </c>
      <c r="C428" s="6" t="s">
        <v>54</v>
      </c>
      <c r="D428" s="6">
        <v>21760</v>
      </c>
      <c r="E428" s="6">
        <v>3060</v>
      </c>
      <c r="F428" s="6">
        <v>7640</v>
      </c>
      <c r="H428" s="29">
        <v>4</v>
      </c>
      <c r="I428" s="29">
        <v>1</v>
      </c>
      <c r="J428" s="62">
        <v>7</v>
      </c>
    </row>
    <row r="429" spans="2:10" ht="15" hidden="1" customHeight="1" x14ac:dyDescent="0.4">
      <c r="B429" s="6">
        <v>418</v>
      </c>
      <c r="C429" s="6" t="s">
        <v>55</v>
      </c>
      <c r="D429" s="6">
        <v>23300</v>
      </c>
      <c r="E429" s="6">
        <v>3060</v>
      </c>
      <c r="F429" s="6">
        <v>7640</v>
      </c>
      <c r="H429" s="29">
        <v>4</v>
      </c>
      <c r="I429" s="29">
        <v>1</v>
      </c>
      <c r="J429" s="62">
        <v>8</v>
      </c>
    </row>
    <row r="430" spans="2:10" ht="15" hidden="1" customHeight="1" x14ac:dyDescent="0.4">
      <c r="B430" s="6">
        <v>419</v>
      </c>
      <c r="C430" s="6" t="s">
        <v>56</v>
      </c>
      <c r="D430" s="6">
        <v>24840</v>
      </c>
      <c r="E430" s="6">
        <v>3060</v>
      </c>
      <c r="F430" s="6">
        <v>7640</v>
      </c>
      <c r="H430" s="29">
        <v>4</v>
      </c>
      <c r="I430" s="29">
        <v>1</v>
      </c>
      <c r="J430" s="62">
        <v>9</v>
      </c>
    </row>
    <row r="431" spans="2:10" ht="15" hidden="1" customHeight="1" x14ac:dyDescent="0.4">
      <c r="B431" s="6">
        <v>4110</v>
      </c>
      <c r="C431" s="6" t="s">
        <v>57</v>
      </c>
      <c r="D431" s="6">
        <v>26380</v>
      </c>
      <c r="E431" s="6">
        <v>3060</v>
      </c>
      <c r="F431" s="6">
        <v>7640</v>
      </c>
      <c r="H431" s="29">
        <v>4</v>
      </c>
      <c r="I431" s="29">
        <v>1</v>
      </c>
      <c r="J431" s="62">
        <v>10</v>
      </c>
    </row>
    <row r="432" spans="2:10" ht="15" hidden="1" customHeight="1" x14ac:dyDescent="0.4">
      <c r="B432" s="6">
        <v>4111</v>
      </c>
      <c r="C432" s="6" t="s">
        <v>58</v>
      </c>
      <c r="D432" s="6">
        <v>27910</v>
      </c>
      <c r="E432" s="6">
        <v>3060</v>
      </c>
      <c r="F432" s="6">
        <v>7640</v>
      </c>
      <c r="H432" s="29">
        <v>4</v>
      </c>
      <c r="I432" s="29">
        <v>1</v>
      </c>
      <c r="J432" s="62">
        <v>11</v>
      </c>
    </row>
    <row r="433" spans="2:10" ht="15" hidden="1" customHeight="1" x14ac:dyDescent="0.4">
      <c r="B433" s="6">
        <v>4112</v>
      </c>
      <c r="C433" s="6" t="s">
        <v>59</v>
      </c>
      <c r="D433" s="6">
        <v>29450</v>
      </c>
      <c r="E433" s="6">
        <v>3060</v>
      </c>
      <c r="F433" s="6">
        <v>7640</v>
      </c>
      <c r="H433" s="29">
        <v>4</v>
      </c>
      <c r="I433" s="29">
        <v>1</v>
      </c>
      <c r="J433" s="62">
        <v>12</v>
      </c>
    </row>
    <row r="434" spans="2:10" ht="15" hidden="1" customHeight="1" x14ac:dyDescent="0.4">
      <c r="B434" s="6">
        <v>4113</v>
      </c>
      <c r="C434" s="6" t="s">
        <v>60</v>
      </c>
      <c r="D434" s="6">
        <v>30980</v>
      </c>
      <c r="E434" s="6">
        <v>3060</v>
      </c>
      <c r="F434" s="6">
        <v>7640</v>
      </c>
      <c r="H434" s="29">
        <v>4</v>
      </c>
      <c r="I434" s="29">
        <v>1</v>
      </c>
      <c r="J434" s="62">
        <v>13</v>
      </c>
    </row>
    <row r="435" spans="2:10" ht="15" hidden="1" customHeight="1" x14ac:dyDescent="0.4">
      <c r="B435" s="6">
        <v>4114</v>
      </c>
      <c r="C435" s="6" t="s">
        <v>61</v>
      </c>
      <c r="D435" s="6">
        <v>32520</v>
      </c>
      <c r="E435" s="6">
        <v>3060</v>
      </c>
      <c r="F435" s="6">
        <v>7640</v>
      </c>
      <c r="H435" s="29">
        <v>4</v>
      </c>
      <c r="I435" s="29">
        <v>1</v>
      </c>
      <c r="J435" s="62">
        <v>14</v>
      </c>
    </row>
    <row r="436" spans="2:10" ht="15" hidden="1" customHeight="1" x14ac:dyDescent="0.4">
      <c r="B436" s="6">
        <v>4115</v>
      </c>
      <c r="C436" s="6" t="s">
        <v>62</v>
      </c>
      <c r="D436" s="6">
        <v>34050</v>
      </c>
      <c r="E436" s="6">
        <v>3060</v>
      </c>
      <c r="F436" s="6">
        <v>7640</v>
      </c>
      <c r="H436" s="29">
        <v>4</v>
      </c>
      <c r="I436" s="29">
        <v>1</v>
      </c>
      <c r="J436" s="62">
        <v>15</v>
      </c>
    </row>
    <row r="437" spans="2:10" ht="15" hidden="1" customHeight="1" x14ac:dyDescent="0.4">
      <c r="B437" s="6">
        <v>4116</v>
      </c>
      <c r="C437" s="6" t="s">
        <v>63</v>
      </c>
      <c r="D437" s="6">
        <v>35590</v>
      </c>
      <c r="E437" s="6">
        <v>3060</v>
      </c>
      <c r="F437" s="6">
        <v>7640</v>
      </c>
      <c r="H437" s="29">
        <v>4</v>
      </c>
      <c r="I437" s="29">
        <v>1</v>
      </c>
      <c r="J437" s="62">
        <v>16</v>
      </c>
    </row>
    <row r="438" spans="2:10" ht="15" hidden="1" customHeight="1" x14ac:dyDescent="0.4">
      <c r="B438" s="6">
        <v>4117</v>
      </c>
      <c r="C438" s="6" t="s">
        <v>64</v>
      </c>
      <c r="D438" s="6">
        <v>37120</v>
      </c>
      <c r="E438" s="6">
        <v>3060</v>
      </c>
      <c r="F438" s="6">
        <v>7640</v>
      </c>
      <c r="H438" s="29">
        <v>4</v>
      </c>
      <c r="I438" s="29">
        <v>1</v>
      </c>
      <c r="J438" s="62">
        <v>17</v>
      </c>
    </row>
    <row r="439" spans="2:10" ht="15" hidden="1" customHeight="1" x14ac:dyDescent="0.4">
      <c r="B439" s="6">
        <v>4118</v>
      </c>
      <c r="C439" s="6" t="s">
        <v>65</v>
      </c>
      <c r="D439" s="6">
        <v>38660</v>
      </c>
      <c r="E439" s="6">
        <v>3060</v>
      </c>
      <c r="F439" s="6">
        <v>7640</v>
      </c>
      <c r="H439" s="29">
        <v>4</v>
      </c>
      <c r="I439" s="29">
        <v>1</v>
      </c>
      <c r="J439" s="62">
        <v>18</v>
      </c>
    </row>
    <row r="440" spans="2:10" ht="15" hidden="1" customHeight="1" x14ac:dyDescent="0.4">
      <c r="B440" s="6">
        <v>4119</v>
      </c>
      <c r="C440" s="6" t="s">
        <v>66</v>
      </c>
      <c r="D440" s="6">
        <v>40190</v>
      </c>
      <c r="E440" s="6">
        <v>3060</v>
      </c>
      <c r="F440" s="6">
        <v>7640</v>
      </c>
      <c r="H440" s="29">
        <v>4</v>
      </c>
      <c r="I440" s="29">
        <v>1</v>
      </c>
      <c r="J440" s="62">
        <v>19</v>
      </c>
    </row>
    <row r="441" spans="2:10" ht="15" hidden="1" customHeight="1" x14ac:dyDescent="0.4">
      <c r="B441" s="6">
        <v>4120</v>
      </c>
      <c r="C441" s="6" t="s">
        <v>67</v>
      </c>
      <c r="D441" s="6">
        <v>41730</v>
      </c>
      <c r="E441" s="6">
        <v>3060</v>
      </c>
      <c r="F441" s="6">
        <v>7640</v>
      </c>
      <c r="H441" s="29">
        <v>4</v>
      </c>
      <c r="I441" s="29">
        <v>1</v>
      </c>
      <c r="J441" s="62">
        <v>20</v>
      </c>
    </row>
    <row r="442" spans="2:10" ht="15" hidden="1" customHeight="1" x14ac:dyDescent="0.4">
      <c r="B442" s="6">
        <v>421</v>
      </c>
      <c r="C442" s="6" t="s">
        <v>48</v>
      </c>
      <c r="D442" s="6">
        <v>14560</v>
      </c>
      <c r="E442" s="6">
        <v>3540</v>
      </c>
      <c r="F442" s="6">
        <v>8850</v>
      </c>
      <c r="H442" s="29">
        <v>4</v>
      </c>
      <c r="I442" s="29">
        <v>2</v>
      </c>
      <c r="J442" s="62">
        <v>1</v>
      </c>
    </row>
    <row r="443" spans="2:10" ht="15" hidden="1" customHeight="1" x14ac:dyDescent="0.4">
      <c r="B443" s="6">
        <v>422</v>
      </c>
      <c r="C443" s="6" t="s">
        <v>49</v>
      </c>
      <c r="D443" s="6">
        <v>16370</v>
      </c>
      <c r="E443" s="6">
        <v>3540</v>
      </c>
      <c r="F443" s="6">
        <v>8850</v>
      </c>
      <c r="H443" s="29">
        <v>4</v>
      </c>
      <c r="I443" s="29">
        <v>2</v>
      </c>
      <c r="J443" s="62">
        <v>2</v>
      </c>
    </row>
    <row r="444" spans="2:10" ht="15" hidden="1" customHeight="1" x14ac:dyDescent="0.4">
      <c r="B444" s="6">
        <v>423</v>
      </c>
      <c r="C444" s="6" t="s">
        <v>50</v>
      </c>
      <c r="D444" s="6">
        <v>18190</v>
      </c>
      <c r="E444" s="6">
        <v>3540</v>
      </c>
      <c r="F444" s="6">
        <v>8850</v>
      </c>
      <c r="H444" s="29">
        <v>4</v>
      </c>
      <c r="I444" s="29">
        <v>2</v>
      </c>
      <c r="J444" s="62">
        <v>3</v>
      </c>
    </row>
    <row r="445" spans="2:10" ht="15" hidden="1" customHeight="1" x14ac:dyDescent="0.4">
      <c r="B445" s="6">
        <v>424</v>
      </c>
      <c r="C445" s="6" t="s">
        <v>51</v>
      </c>
      <c r="D445" s="6">
        <v>20000</v>
      </c>
      <c r="E445" s="6">
        <v>3540</v>
      </c>
      <c r="F445" s="6">
        <v>8850</v>
      </c>
      <c r="H445" s="29">
        <v>4</v>
      </c>
      <c r="I445" s="29">
        <v>2</v>
      </c>
      <c r="J445" s="62">
        <v>4</v>
      </c>
    </row>
    <row r="446" spans="2:10" ht="15" hidden="1" customHeight="1" x14ac:dyDescent="0.4">
      <c r="B446" s="6">
        <v>425</v>
      </c>
      <c r="C446" s="6" t="s">
        <v>52</v>
      </c>
      <c r="D446" s="6">
        <v>21810</v>
      </c>
      <c r="E446" s="6">
        <v>3540</v>
      </c>
      <c r="F446" s="6">
        <v>8850</v>
      </c>
      <c r="H446" s="29">
        <v>4</v>
      </c>
      <c r="I446" s="29">
        <v>2</v>
      </c>
      <c r="J446" s="62">
        <v>5</v>
      </c>
    </row>
    <row r="447" spans="2:10" ht="15" hidden="1" customHeight="1" x14ac:dyDescent="0.4">
      <c r="B447" s="6">
        <v>426</v>
      </c>
      <c r="C447" s="6" t="s">
        <v>53</v>
      </c>
      <c r="D447" s="6">
        <v>23630</v>
      </c>
      <c r="E447" s="6">
        <v>3540</v>
      </c>
      <c r="F447" s="6">
        <v>8850</v>
      </c>
      <c r="H447" s="29">
        <v>4</v>
      </c>
      <c r="I447" s="29">
        <v>2</v>
      </c>
      <c r="J447" s="62">
        <v>6</v>
      </c>
    </row>
    <row r="448" spans="2:10" ht="15" hidden="1" customHeight="1" x14ac:dyDescent="0.4">
      <c r="B448" s="6">
        <v>427</v>
      </c>
      <c r="C448" s="6" t="s">
        <v>54</v>
      </c>
      <c r="D448" s="6">
        <v>25440</v>
      </c>
      <c r="E448" s="6">
        <v>3540</v>
      </c>
      <c r="F448" s="6">
        <v>8850</v>
      </c>
      <c r="H448" s="29">
        <v>4</v>
      </c>
      <c r="I448" s="29">
        <v>2</v>
      </c>
      <c r="J448" s="62">
        <v>7</v>
      </c>
    </row>
    <row r="449" spans="2:10" ht="15" hidden="1" customHeight="1" x14ac:dyDescent="0.4">
      <c r="B449" s="6">
        <v>428</v>
      </c>
      <c r="C449" s="6" t="s">
        <v>55</v>
      </c>
      <c r="D449" s="6">
        <v>27250</v>
      </c>
      <c r="E449" s="6">
        <v>3540</v>
      </c>
      <c r="F449" s="6">
        <v>8850</v>
      </c>
      <c r="H449" s="29">
        <v>4</v>
      </c>
      <c r="I449" s="29">
        <v>2</v>
      </c>
      <c r="J449" s="62">
        <v>8</v>
      </c>
    </row>
    <row r="450" spans="2:10" ht="15" hidden="1" customHeight="1" x14ac:dyDescent="0.4">
      <c r="B450" s="6">
        <v>429</v>
      </c>
      <c r="C450" s="6" t="s">
        <v>56</v>
      </c>
      <c r="D450" s="6">
        <v>29060</v>
      </c>
      <c r="E450" s="6">
        <v>3540</v>
      </c>
      <c r="F450" s="6">
        <v>8850</v>
      </c>
      <c r="H450" s="29">
        <v>4</v>
      </c>
      <c r="I450" s="29">
        <v>2</v>
      </c>
      <c r="J450" s="62">
        <v>9</v>
      </c>
    </row>
    <row r="451" spans="2:10" ht="15" hidden="1" customHeight="1" x14ac:dyDescent="0.4">
      <c r="B451" s="6">
        <v>4210</v>
      </c>
      <c r="C451" s="6" t="s">
        <v>57</v>
      </c>
      <c r="D451" s="6">
        <v>30880</v>
      </c>
      <c r="E451" s="6">
        <v>3540</v>
      </c>
      <c r="F451" s="6">
        <v>8850</v>
      </c>
      <c r="H451" s="29">
        <v>4</v>
      </c>
      <c r="I451" s="29">
        <v>2</v>
      </c>
      <c r="J451" s="62">
        <v>10</v>
      </c>
    </row>
    <row r="452" spans="2:10" ht="15" hidden="1" customHeight="1" x14ac:dyDescent="0.4">
      <c r="B452" s="6">
        <v>4211</v>
      </c>
      <c r="C452" s="6" t="s">
        <v>58</v>
      </c>
      <c r="D452" s="6">
        <v>32660</v>
      </c>
      <c r="E452" s="6">
        <v>3540</v>
      </c>
      <c r="F452" s="6">
        <v>8850</v>
      </c>
      <c r="H452" s="29">
        <v>4</v>
      </c>
      <c r="I452" s="29">
        <v>2</v>
      </c>
      <c r="J452" s="62">
        <v>11</v>
      </c>
    </row>
    <row r="453" spans="2:10" ht="15" hidden="1" customHeight="1" x14ac:dyDescent="0.4">
      <c r="B453" s="6">
        <v>4212</v>
      </c>
      <c r="C453" s="6" t="s">
        <v>59</v>
      </c>
      <c r="D453" s="6">
        <v>34450</v>
      </c>
      <c r="E453" s="6">
        <v>3540</v>
      </c>
      <c r="F453" s="6">
        <v>8850</v>
      </c>
      <c r="H453" s="29">
        <v>4</v>
      </c>
      <c r="I453" s="29">
        <v>2</v>
      </c>
      <c r="J453" s="62">
        <v>12</v>
      </c>
    </row>
    <row r="454" spans="2:10" ht="15" hidden="1" customHeight="1" x14ac:dyDescent="0.4">
      <c r="B454" s="6">
        <v>4213</v>
      </c>
      <c r="C454" s="6" t="s">
        <v>60</v>
      </c>
      <c r="D454" s="6">
        <v>36230</v>
      </c>
      <c r="E454" s="6">
        <v>3540</v>
      </c>
      <c r="F454" s="6">
        <v>8850</v>
      </c>
      <c r="H454" s="29">
        <v>4</v>
      </c>
      <c r="I454" s="29">
        <v>2</v>
      </c>
      <c r="J454" s="62">
        <v>13</v>
      </c>
    </row>
    <row r="455" spans="2:10" ht="15" hidden="1" customHeight="1" x14ac:dyDescent="0.4">
      <c r="B455" s="6">
        <v>4214</v>
      </c>
      <c r="C455" s="6" t="s">
        <v>61</v>
      </c>
      <c r="D455" s="6">
        <v>38020</v>
      </c>
      <c r="E455" s="6">
        <v>3540</v>
      </c>
      <c r="F455" s="6">
        <v>8850</v>
      </c>
      <c r="H455" s="29">
        <v>4</v>
      </c>
      <c r="I455" s="29">
        <v>2</v>
      </c>
      <c r="J455" s="62">
        <v>14</v>
      </c>
    </row>
    <row r="456" spans="2:10" ht="15" hidden="1" customHeight="1" x14ac:dyDescent="0.4">
      <c r="B456" s="6">
        <v>4215</v>
      </c>
      <c r="C456" s="6" t="s">
        <v>62</v>
      </c>
      <c r="D456" s="6">
        <v>39800</v>
      </c>
      <c r="E456" s="6">
        <v>3540</v>
      </c>
      <c r="F456" s="6">
        <v>8850</v>
      </c>
      <c r="H456" s="29">
        <v>4</v>
      </c>
      <c r="I456" s="29">
        <v>2</v>
      </c>
      <c r="J456" s="62">
        <v>15</v>
      </c>
    </row>
    <row r="457" spans="2:10" ht="15" hidden="1" customHeight="1" x14ac:dyDescent="0.4">
      <c r="B457" s="6">
        <v>4216</v>
      </c>
      <c r="C457" s="6" t="s">
        <v>63</v>
      </c>
      <c r="D457" s="6">
        <v>41590</v>
      </c>
      <c r="E457" s="6">
        <v>3540</v>
      </c>
      <c r="F457" s="6">
        <v>8850</v>
      </c>
      <c r="H457" s="29">
        <v>4</v>
      </c>
      <c r="I457" s="29">
        <v>2</v>
      </c>
      <c r="J457" s="62">
        <v>16</v>
      </c>
    </row>
    <row r="458" spans="2:10" ht="15" hidden="1" customHeight="1" x14ac:dyDescent="0.4">
      <c r="B458" s="6">
        <v>4217</v>
      </c>
      <c r="C458" s="6" t="s">
        <v>64</v>
      </c>
      <c r="D458" s="6">
        <v>43370</v>
      </c>
      <c r="E458" s="6">
        <v>3540</v>
      </c>
      <c r="F458" s="6">
        <v>8850</v>
      </c>
      <c r="H458" s="29">
        <v>4</v>
      </c>
      <c r="I458" s="29">
        <v>2</v>
      </c>
      <c r="J458" s="62">
        <v>17</v>
      </c>
    </row>
    <row r="459" spans="2:10" ht="15" hidden="1" customHeight="1" x14ac:dyDescent="0.4">
      <c r="B459" s="6">
        <v>4218</v>
      </c>
      <c r="C459" s="6" t="s">
        <v>65</v>
      </c>
      <c r="D459" s="6">
        <v>45160</v>
      </c>
      <c r="E459" s="6">
        <v>3540</v>
      </c>
      <c r="F459" s="6">
        <v>8850</v>
      </c>
      <c r="H459" s="29">
        <v>4</v>
      </c>
      <c r="I459" s="29">
        <v>2</v>
      </c>
      <c r="J459" s="62">
        <v>18</v>
      </c>
    </row>
    <row r="460" spans="2:10" ht="15" hidden="1" customHeight="1" x14ac:dyDescent="0.4">
      <c r="B460" s="6">
        <v>4219</v>
      </c>
      <c r="C460" s="6" t="s">
        <v>66</v>
      </c>
      <c r="D460" s="6">
        <v>46940</v>
      </c>
      <c r="E460" s="6">
        <v>3540</v>
      </c>
      <c r="F460" s="6">
        <v>8850</v>
      </c>
      <c r="H460" s="29">
        <v>4</v>
      </c>
      <c r="I460" s="29">
        <v>2</v>
      </c>
      <c r="J460" s="62">
        <v>19</v>
      </c>
    </row>
    <row r="461" spans="2:10" ht="15" hidden="1" customHeight="1" x14ac:dyDescent="0.4">
      <c r="B461" s="6">
        <v>4220</v>
      </c>
      <c r="C461" s="6" t="s">
        <v>67</v>
      </c>
      <c r="D461" s="6">
        <v>48730</v>
      </c>
      <c r="E461" s="6">
        <v>3540</v>
      </c>
      <c r="F461" s="6">
        <v>8850</v>
      </c>
      <c r="H461" s="29">
        <v>4</v>
      </c>
      <c r="I461" s="29">
        <v>2</v>
      </c>
      <c r="J461" s="62">
        <v>20</v>
      </c>
    </row>
    <row r="462" spans="2:10" ht="15" hidden="1" customHeight="1" x14ac:dyDescent="0.4">
      <c r="B462" s="6">
        <v>431</v>
      </c>
      <c r="C462" s="6" t="s">
        <v>48</v>
      </c>
      <c r="D462" s="6">
        <v>18680</v>
      </c>
      <c r="E462" s="6">
        <v>4710</v>
      </c>
      <c r="F462" s="6">
        <v>11770</v>
      </c>
      <c r="H462" s="29">
        <v>4</v>
      </c>
      <c r="I462" s="29">
        <v>3</v>
      </c>
      <c r="J462" s="62">
        <v>1</v>
      </c>
    </row>
    <row r="463" spans="2:10" ht="15" hidden="1" customHeight="1" x14ac:dyDescent="0.4">
      <c r="B463" s="6">
        <v>432</v>
      </c>
      <c r="C463" s="6" t="s">
        <v>49</v>
      </c>
      <c r="D463" s="6">
        <v>21150</v>
      </c>
      <c r="E463" s="6">
        <v>4710</v>
      </c>
      <c r="F463" s="6">
        <v>11770</v>
      </c>
      <c r="H463" s="29">
        <v>4</v>
      </c>
      <c r="I463" s="29">
        <v>3</v>
      </c>
      <c r="J463" s="62">
        <v>2</v>
      </c>
    </row>
    <row r="464" spans="2:10" ht="15" hidden="1" customHeight="1" x14ac:dyDescent="0.4">
      <c r="B464" s="6">
        <v>433</v>
      </c>
      <c r="C464" s="6" t="s">
        <v>50</v>
      </c>
      <c r="D464" s="6">
        <v>23620</v>
      </c>
      <c r="E464" s="6">
        <v>4710</v>
      </c>
      <c r="F464" s="6">
        <v>11770</v>
      </c>
      <c r="H464" s="29">
        <v>4</v>
      </c>
      <c r="I464" s="29">
        <v>3</v>
      </c>
      <c r="J464" s="62">
        <v>3</v>
      </c>
    </row>
    <row r="465" spans="2:10" ht="15" hidden="1" customHeight="1" x14ac:dyDescent="0.4">
      <c r="B465" s="6">
        <v>434</v>
      </c>
      <c r="C465" s="6" t="s">
        <v>51</v>
      </c>
      <c r="D465" s="6">
        <v>26090</v>
      </c>
      <c r="E465" s="6">
        <v>4710</v>
      </c>
      <c r="F465" s="6">
        <v>11770</v>
      </c>
      <c r="H465" s="29">
        <v>4</v>
      </c>
      <c r="I465" s="29">
        <v>3</v>
      </c>
      <c r="J465" s="62">
        <v>4</v>
      </c>
    </row>
    <row r="466" spans="2:10" ht="15" hidden="1" customHeight="1" x14ac:dyDescent="0.4">
      <c r="B466" s="6">
        <v>435</v>
      </c>
      <c r="C466" s="6" t="s">
        <v>52</v>
      </c>
      <c r="D466" s="6">
        <v>28560</v>
      </c>
      <c r="E466" s="6">
        <v>4710</v>
      </c>
      <c r="F466" s="6">
        <v>11770</v>
      </c>
      <c r="H466" s="29">
        <v>4</v>
      </c>
      <c r="I466" s="29">
        <v>3</v>
      </c>
      <c r="J466" s="62">
        <v>5</v>
      </c>
    </row>
    <row r="467" spans="2:10" ht="15" hidden="1" customHeight="1" x14ac:dyDescent="0.4">
      <c r="B467" s="6">
        <v>436</v>
      </c>
      <c r="C467" s="6" t="s">
        <v>53</v>
      </c>
      <c r="D467" s="6">
        <v>31030</v>
      </c>
      <c r="E467" s="6">
        <v>4710</v>
      </c>
      <c r="F467" s="6">
        <v>11770</v>
      </c>
      <c r="H467" s="29">
        <v>4</v>
      </c>
      <c r="I467" s="29">
        <v>3</v>
      </c>
      <c r="J467" s="62">
        <v>6</v>
      </c>
    </row>
    <row r="468" spans="2:10" ht="15" hidden="1" customHeight="1" x14ac:dyDescent="0.4">
      <c r="B468" s="6">
        <v>437</v>
      </c>
      <c r="C468" s="6" t="s">
        <v>54</v>
      </c>
      <c r="D468" s="6">
        <v>33500</v>
      </c>
      <c r="E468" s="6">
        <v>4710</v>
      </c>
      <c r="F468" s="6">
        <v>11770</v>
      </c>
      <c r="H468" s="29">
        <v>4</v>
      </c>
      <c r="I468" s="29">
        <v>3</v>
      </c>
      <c r="J468" s="62">
        <v>7</v>
      </c>
    </row>
    <row r="469" spans="2:10" ht="15" hidden="1" customHeight="1" x14ac:dyDescent="0.4">
      <c r="B469" s="6">
        <v>438</v>
      </c>
      <c r="C469" s="6" t="s">
        <v>55</v>
      </c>
      <c r="D469" s="6">
        <v>35970</v>
      </c>
      <c r="E469" s="6">
        <v>4710</v>
      </c>
      <c r="F469" s="6">
        <v>11770</v>
      </c>
      <c r="H469" s="29">
        <v>4</v>
      </c>
      <c r="I469" s="29">
        <v>3</v>
      </c>
      <c r="J469" s="62">
        <v>8</v>
      </c>
    </row>
    <row r="470" spans="2:10" ht="15" hidden="1" customHeight="1" x14ac:dyDescent="0.4">
      <c r="B470" s="6">
        <v>439</v>
      </c>
      <c r="C470" s="6" t="s">
        <v>56</v>
      </c>
      <c r="D470" s="6">
        <v>38440</v>
      </c>
      <c r="E470" s="6">
        <v>4710</v>
      </c>
      <c r="F470" s="6">
        <v>11770</v>
      </c>
      <c r="H470" s="29">
        <v>4</v>
      </c>
      <c r="I470" s="29">
        <v>3</v>
      </c>
      <c r="J470" s="62">
        <v>9</v>
      </c>
    </row>
    <row r="471" spans="2:10" ht="15" hidden="1" customHeight="1" x14ac:dyDescent="0.4">
      <c r="B471" s="6">
        <v>4310</v>
      </c>
      <c r="C471" s="6" t="s">
        <v>57</v>
      </c>
      <c r="D471" s="6">
        <v>40910</v>
      </c>
      <c r="E471" s="6">
        <v>4710</v>
      </c>
      <c r="F471" s="6">
        <v>11770</v>
      </c>
      <c r="H471" s="29">
        <v>4</v>
      </c>
      <c r="I471" s="29">
        <v>3</v>
      </c>
      <c r="J471" s="62">
        <v>10</v>
      </c>
    </row>
    <row r="472" spans="2:10" ht="15" hidden="1" customHeight="1" x14ac:dyDescent="0.4">
      <c r="B472" s="6">
        <v>4311</v>
      </c>
      <c r="C472" s="6" t="s">
        <v>58</v>
      </c>
      <c r="D472" s="6">
        <v>43300</v>
      </c>
      <c r="E472" s="6">
        <v>4710</v>
      </c>
      <c r="F472" s="6">
        <v>11770</v>
      </c>
      <c r="H472" s="29">
        <v>4</v>
      </c>
      <c r="I472" s="29">
        <v>3</v>
      </c>
      <c r="J472" s="62">
        <v>11</v>
      </c>
    </row>
    <row r="473" spans="2:10" ht="15" hidden="1" customHeight="1" x14ac:dyDescent="0.4">
      <c r="B473" s="6">
        <v>4312</v>
      </c>
      <c r="C473" s="6" t="s">
        <v>59</v>
      </c>
      <c r="D473" s="6">
        <v>45690</v>
      </c>
      <c r="E473" s="6">
        <v>4710</v>
      </c>
      <c r="F473" s="6">
        <v>11770</v>
      </c>
      <c r="H473" s="29">
        <v>4</v>
      </c>
      <c r="I473" s="29">
        <v>3</v>
      </c>
      <c r="J473" s="62">
        <v>12</v>
      </c>
    </row>
    <row r="474" spans="2:10" ht="15" hidden="1" customHeight="1" x14ac:dyDescent="0.4">
      <c r="B474" s="6">
        <v>4313</v>
      </c>
      <c r="C474" s="6" t="s">
        <v>60</v>
      </c>
      <c r="D474" s="6">
        <v>48080</v>
      </c>
      <c r="E474" s="6">
        <v>4710</v>
      </c>
      <c r="F474" s="6">
        <v>11770</v>
      </c>
      <c r="H474" s="29">
        <v>4</v>
      </c>
      <c r="I474" s="29">
        <v>3</v>
      </c>
      <c r="J474" s="62">
        <v>13</v>
      </c>
    </row>
    <row r="475" spans="2:10" ht="15" hidden="1" customHeight="1" x14ac:dyDescent="0.4">
      <c r="B475" s="6">
        <v>4314</v>
      </c>
      <c r="C475" s="6" t="s">
        <v>61</v>
      </c>
      <c r="D475" s="6">
        <v>50470</v>
      </c>
      <c r="E475" s="6">
        <v>4710</v>
      </c>
      <c r="F475" s="6">
        <v>11770</v>
      </c>
      <c r="H475" s="29">
        <v>4</v>
      </c>
      <c r="I475" s="29">
        <v>3</v>
      </c>
      <c r="J475" s="62">
        <v>14</v>
      </c>
    </row>
    <row r="476" spans="2:10" ht="15" hidden="1" customHeight="1" x14ac:dyDescent="0.4">
      <c r="B476" s="6">
        <v>4315</v>
      </c>
      <c r="C476" s="6" t="s">
        <v>62</v>
      </c>
      <c r="D476" s="6">
        <v>52870</v>
      </c>
      <c r="E476" s="6">
        <v>4710</v>
      </c>
      <c r="F476" s="6">
        <v>11770</v>
      </c>
      <c r="H476" s="29">
        <v>4</v>
      </c>
      <c r="I476" s="29">
        <v>3</v>
      </c>
      <c r="J476" s="62">
        <v>15</v>
      </c>
    </row>
    <row r="477" spans="2:10" ht="15" hidden="1" customHeight="1" x14ac:dyDescent="0.4">
      <c r="B477" s="6">
        <v>4316</v>
      </c>
      <c r="C477" s="6" t="s">
        <v>63</v>
      </c>
      <c r="D477" s="6">
        <v>55260</v>
      </c>
      <c r="E477" s="6">
        <v>4710</v>
      </c>
      <c r="F477" s="6">
        <v>11770</v>
      </c>
      <c r="H477" s="29">
        <v>4</v>
      </c>
      <c r="I477" s="29">
        <v>3</v>
      </c>
      <c r="J477" s="62">
        <v>16</v>
      </c>
    </row>
    <row r="478" spans="2:10" ht="15" hidden="1" customHeight="1" x14ac:dyDescent="0.4">
      <c r="B478" s="6">
        <v>4317</v>
      </c>
      <c r="C478" s="6" t="s">
        <v>64</v>
      </c>
      <c r="D478" s="6">
        <v>57650</v>
      </c>
      <c r="E478" s="6">
        <v>4710</v>
      </c>
      <c r="F478" s="6">
        <v>11770</v>
      </c>
      <c r="H478" s="29">
        <v>4</v>
      </c>
      <c r="I478" s="29">
        <v>3</v>
      </c>
      <c r="J478" s="62">
        <v>17</v>
      </c>
    </row>
    <row r="479" spans="2:10" ht="15" hidden="1" customHeight="1" x14ac:dyDescent="0.4">
      <c r="B479" s="6">
        <v>4318</v>
      </c>
      <c r="C479" s="6" t="s">
        <v>65</v>
      </c>
      <c r="D479" s="6">
        <v>60040</v>
      </c>
      <c r="E479" s="6">
        <v>4710</v>
      </c>
      <c r="F479" s="6">
        <v>11770</v>
      </c>
      <c r="H479" s="29">
        <v>4</v>
      </c>
      <c r="I479" s="29">
        <v>3</v>
      </c>
      <c r="J479" s="62">
        <v>18</v>
      </c>
    </row>
    <row r="480" spans="2:10" ht="15" hidden="1" customHeight="1" x14ac:dyDescent="0.4">
      <c r="B480" s="6">
        <v>4319</v>
      </c>
      <c r="C480" s="6" t="s">
        <v>66</v>
      </c>
      <c r="D480" s="6">
        <v>62430</v>
      </c>
      <c r="E480" s="6">
        <v>4710</v>
      </c>
      <c r="F480" s="6">
        <v>11770</v>
      </c>
      <c r="H480" s="29">
        <v>4</v>
      </c>
      <c r="I480" s="29">
        <v>3</v>
      </c>
      <c r="J480" s="62">
        <v>19</v>
      </c>
    </row>
    <row r="481" spans="2:10" ht="15" hidden="1" customHeight="1" x14ac:dyDescent="0.4">
      <c r="B481" s="6">
        <v>4320</v>
      </c>
      <c r="C481" s="6" t="s">
        <v>67</v>
      </c>
      <c r="D481" s="6">
        <v>64820</v>
      </c>
      <c r="E481" s="6">
        <v>4710</v>
      </c>
      <c r="F481" s="6">
        <v>11770</v>
      </c>
      <c r="H481" s="29">
        <v>4</v>
      </c>
      <c r="I481" s="29">
        <v>3</v>
      </c>
      <c r="J481" s="62">
        <v>20</v>
      </c>
    </row>
    <row r="482" spans="2:10" ht="15" hidden="1" customHeight="1" x14ac:dyDescent="0.4">
      <c r="B482" s="6">
        <v>441</v>
      </c>
      <c r="C482" s="6" t="s">
        <v>48</v>
      </c>
      <c r="D482" s="6">
        <v>23360</v>
      </c>
      <c r="E482" s="6">
        <v>6120</v>
      </c>
      <c r="F482" s="6">
        <v>15290</v>
      </c>
      <c r="H482" s="29">
        <v>4</v>
      </c>
      <c r="I482" s="29">
        <v>4</v>
      </c>
      <c r="J482" s="62">
        <v>1</v>
      </c>
    </row>
    <row r="483" spans="2:10" ht="15" hidden="1" customHeight="1" x14ac:dyDescent="0.4">
      <c r="B483" s="6">
        <v>442</v>
      </c>
      <c r="C483" s="6" t="s">
        <v>49</v>
      </c>
      <c r="D483" s="6">
        <v>26580</v>
      </c>
      <c r="E483" s="6">
        <v>6120</v>
      </c>
      <c r="F483" s="6">
        <v>15290</v>
      </c>
      <c r="H483" s="29">
        <v>4</v>
      </c>
      <c r="I483" s="29">
        <v>4</v>
      </c>
      <c r="J483" s="62">
        <v>2</v>
      </c>
    </row>
    <row r="484" spans="2:10" ht="15" hidden="1" customHeight="1" x14ac:dyDescent="0.4">
      <c r="B484" s="6">
        <v>443</v>
      </c>
      <c r="C484" s="6" t="s">
        <v>50</v>
      </c>
      <c r="D484" s="6">
        <v>29800</v>
      </c>
      <c r="E484" s="6">
        <v>6120</v>
      </c>
      <c r="F484" s="6">
        <v>15290</v>
      </c>
      <c r="H484" s="29">
        <v>4</v>
      </c>
      <c r="I484" s="29">
        <v>4</v>
      </c>
      <c r="J484" s="62">
        <v>3</v>
      </c>
    </row>
    <row r="485" spans="2:10" ht="15" hidden="1" customHeight="1" x14ac:dyDescent="0.4">
      <c r="B485" s="6">
        <v>444</v>
      </c>
      <c r="C485" s="6" t="s">
        <v>51</v>
      </c>
      <c r="D485" s="6">
        <v>33020</v>
      </c>
      <c r="E485" s="6">
        <v>6120</v>
      </c>
      <c r="F485" s="6">
        <v>15290</v>
      </c>
      <c r="H485" s="29">
        <v>4</v>
      </c>
      <c r="I485" s="29">
        <v>4</v>
      </c>
      <c r="J485" s="62">
        <v>4</v>
      </c>
    </row>
    <row r="486" spans="2:10" ht="15" hidden="1" customHeight="1" x14ac:dyDescent="0.4">
      <c r="B486" s="6">
        <v>445</v>
      </c>
      <c r="C486" s="6" t="s">
        <v>52</v>
      </c>
      <c r="D486" s="6">
        <v>36240</v>
      </c>
      <c r="E486" s="6">
        <v>6120</v>
      </c>
      <c r="F486" s="6">
        <v>15290</v>
      </c>
      <c r="H486" s="29">
        <v>4</v>
      </c>
      <c r="I486" s="29">
        <v>4</v>
      </c>
      <c r="J486" s="62">
        <v>5</v>
      </c>
    </row>
    <row r="487" spans="2:10" ht="15" hidden="1" customHeight="1" x14ac:dyDescent="0.4">
      <c r="B487" s="6">
        <v>446</v>
      </c>
      <c r="C487" s="6" t="s">
        <v>53</v>
      </c>
      <c r="D487" s="6">
        <v>39460</v>
      </c>
      <c r="E487" s="6">
        <v>6120</v>
      </c>
      <c r="F487" s="6">
        <v>15290</v>
      </c>
      <c r="H487" s="29">
        <v>4</v>
      </c>
      <c r="I487" s="29">
        <v>4</v>
      </c>
      <c r="J487" s="62">
        <v>6</v>
      </c>
    </row>
    <row r="488" spans="2:10" ht="15" hidden="1" customHeight="1" x14ac:dyDescent="0.4">
      <c r="B488" s="6">
        <v>447</v>
      </c>
      <c r="C488" s="6" t="s">
        <v>54</v>
      </c>
      <c r="D488" s="6">
        <v>42690</v>
      </c>
      <c r="E488" s="6">
        <v>6120</v>
      </c>
      <c r="F488" s="6">
        <v>15290</v>
      </c>
      <c r="H488" s="29">
        <v>4</v>
      </c>
      <c r="I488" s="29">
        <v>4</v>
      </c>
      <c r="J488" s="62">
        <v>7</v>
      </c>
    </row>
    <row r="489" spans="2:10" ht="15" hidden="1" customHeight="1" x14ac:dyDescent="0.4">
      <c r="B489" s="6">
        <v>448</v>
      </c>
      <c r="C489" s="6" t="s">
        <v>55</v>
      </c>
      <c r="D489" s="6">
        <v>45910</v>
      </c>
      <c r="E489" s="6">
        <v>6120</v>
      </c>
      <c r="F489" s="6">
        <v>15290</v>
      </c>
      <c r="H489" s="29">
        <v>4</v>
      </c>
      <c r="I489" s="29">
        <v>4</v>
      </c>
      <c r="J489" s="62">
        <v>8</v>
      </c>
    </row>
    <row r="490" spans="2:10" ht="15" hidden="1" customHeight="1" x14ac:dyDescent="0.4">
      <c r="B490" s="6">
        <v>449</v>
      </c>
      <c r="C490" s="6" t="s">
        <v>56</v>
      </c>
      <c r="D490" s="6">
        <v>49130</v>
      </c>
      <c r="E490" s="6">
        <v>6120</v>
      </c>
      <c r="F490" s="6">
        <v>15290</v>
      </c>
      <c r="H490" s="29">
        <v>4</v>
      </c>
      <c r="I490" s="29">
        <v>4</v>
      </c>
      <c r="J490" s="62">
        <v>9</v>
      </c>
    </row>
    <row r="491" spans="2:10" ht="15" hidden="1" customHeight="1" x14ac:dyDescent="0.4">
      <c r="B491" s="6">
        <v>4410</v>
      </c>
      <c r="C491" s="6" t="s">
        <v>57</v>
      </c>
      <c r="D491" s="6">
        <v>52350</v>
      </c>
      <c r="E491" s="6">
        <v>6120</v>
      </c>
      <c r="F491" s="6">
        <v>15290</v>
      </c>
      <c r="H491" s="29">
        <v>4</v>
      </c>
      <c r="I491" s="29">
        <v>4</v>
      </c>
      <c r="J491" s="62">
        <v>10</v>
      </c>
    </row>
    <row r="492" spans="2:10" ht="15" hidden="1" customHeight="1" x14ac:dyDescent="0.4">
      <c r="B492" s="6">
        <v>4411</v>
      </c>
      <c r="C492" s="6" t="s">
        <v>58</v>
      </c>
      <c r="D492" s="6">
        <v>55460</v>
      </c>
      <c r="E492" s="6">
        <v>6120</v>
      </c>
      <c r="F492" s="6">
        <v>15290</v>
      </c>
      <c r="H492" s="29">
        <v>4</v>
      </c>
      <c r="I492" s="29">
        <v>4</v>
      </c>
      <c r="J492" s="62">
        <v>11</v>
      </c>
    </row>
    <row r="493" spans="2:10" ht="15" hidden="1" customHeight="1" x14ac:dyDescent="0.4">
      <c r="B493" s="6">
        <v>4412</v>
      </c>
      <c r="C493" s="6" t="s">
        <v>59</v>
      </c>
      <c r="D493" s="6">
        <v>58570</v>
      </c>
      <c r="E493" s="6">
        <v>6120</v>
      </c>
      <c r="F493" s="6">
        <v>15290</v>
      </c>
      <c r="H493" s="29">
        <v>4</v>
      </c>
      <c r="I493" s="29">
        <v>4</v>
      </c>
      <c r="J493" s="62">
        <v>12</v>
      </c>
    </row>
    <row r="494" spans="2:10" ht="15" hidden="1" customHeight="1" x14ac:dyDescent="0.4">
      <c r="B494" s="6">
        <v>4413</v>
      </c>
      <c r="C494" s="6" t="s">
        <v>60</v>
      </c>
      <c r="D494" s="6">
        <v>61680</v>
      </c>
      <c r="E494" s="6">
        <v>6120</v>
      </c>
      <c r="F494" s="6">
        <v>15290</v>
      </c>
      <c r="H494" s="29">
        <v>4</v>
      </c>
      <c r="I494" s="29">
        <v>4</v>
      </c>
      <c r="J494" s="62">
        <v>13</v>
      </c>
    </row>
    <row r="495" spans="2:10" ht="15" hidden="1" customHeight="1" x14ac:dyDescent="0.4">
      <c r="B495" s="6">
        <v>4414</v>
      </c>
      <c r="C495" s="6" t="s">
        <v>61</v>
      </c>
      <c r="D495" s="6">
        <v>64790</v>
      </c>
      <c r="E495" s="6">
        <v>6120</v>
      </c>
      <c r="F495" s="6">
        <v>15290</v>
      </c>
      <c r="H495" s="29">
        <v>4</v>
      </c>
      <c r="I495" s="29">
        <v>4</v>
      </c>
      <c r="J495" s="62">
        <v>14</v>
      </c>
    </row>
    <row r="496" spans="2:10" ht="15" hidden="1" customHeight="1" x14ac:dyDescent="0.4">
      <c r="B496" s="6">
        <v>4415</v>
      </c>
      <c r="C496" s="6" t="s">
        <v>62</v>
      </c>
      <c r="D496" s="6">
        <v>67900</v>
      </c>
      <c r="E496" s="6">
        <v>6120</v>
      </c>
      <c r="F496" s="6">
        <v>15290</v>
      </c>
      <c r="H496" s="29">
        <v>4</v>
      </c>
      <c r="I496" s="29">
        <v>4</v>
      </c>
      <c r="J496" s="62">
        <v>15</v>
      </c>
    </row>
    <row r="497" spans="2:10" ht="15" hidden="1" customHeight="1" x14ac:dyDescent="0.4">
      <c r="B497" s="6">
        <v>4416</v>
      </c>
      <c r="C497" s="6" t="s">
        <v>63</v>
      </c>
      <c r="D497" s="6">
        <v>71010</v>
      </c>
      <c r="E497" s="6">
        <v>6120</v>
      </c>
      <c r="F497" s="6">
        <v>15290</v>
      </c>
      <c r="H497" s="29">
        <v>4</v>
      </c>
      <c r="I497" s="29">
        <v>4</v>
      </c>
      <c r="J497" s="62">
        <v>16</v>
      </c>
    </row>
    <row r="498" spans="2:10" ht="15" hidden="1" customHeight="1" x14ac:dyDescent="0.4">
      <c r="B498" s="6">
        <v>4417</v>
      </c>
      <c r="C498" s="6" t="s">
        <v>64</v>
      </c>
      <c r="D498" s="6">
        <v>74120</v>
      </c>
      <c r="E498" s="6">
        <v>6120</v>
      </c>
      <c r="F498" s="6">
        <v>15290</v>
      </c>
      <c r="H498" s="29">
        <v>4</v>
      </c>
      <c r="I498" s="29">
        <v>4</v>
      </c>
      <c r="J498" s="62">
        <v>17</v>
      </c>
    </row>
    <row r="499" spans="2:10" ht="15" hidden="1" customHeight="1" x14ac:dyDescent="0.4">
      <c r="B499" s="6">
        <v>4418</v>
      </c>
      <c r="C499" s="6" t="s">
        <v>65</v>
      </c>
      <c r="D499" s="6">
        <v>77220</v>
      </c>
      <c r="E499" s="6">
        <v>6120</v>
      </c>
      <c r="F499" s="6">
        <v>15290</v>
      </c>
      <c r="H499" s="29">
        <v>4</v>
      </c>
      <c r="I499" s="29">
        <v>4</v>
      </c>
      <c r="J499" s="62">
        <v>18</v>
      </c>
    </row>
    <row r="500" spans="2:10" ht="15" hidden="1" customHeight="1" x14ac:dyDescent="0.4">
      <c r="B500" s="6">
        <v>4419</v>
      </c>
      <c r="C500" s="6" t="s">
        <v>66</v>
      </c>
      <c r="D500" s="6">
        <v>80330</v>
      </c>
      <c r="E500" s="6">
        <v>6120</v>
      </c>
      <c r="F500" s="6">
        <v>15290</v>
      </c>
      <c r="H500" s="29">
        <v>4</v>
      </c>
      <c r="I500" s="29">
        <v>4</v>
      </c>
      <c r="J500" s="62">
        <v>19</v>
      </c>
    </row>
    <row r="501" spans="2:10" ht="15" hidden="1" customHeight="1" x14ac:dyDescent="0.4">
      <c r="B501" s="6">
        <v>4420</v>
      </c>
      <c r="C501" s="6" t="s">
        <v>67</v>
      </c>
      <c r="D501" s="6">
        <v>83440</v>
      </c>
      <c r="E501" s="6">
        <v>6120</v>
      </c>
      <c r="F501" s="6">
        <v>15290</v>
      </c>
      <c r="H501" s="29">
        <v>4</v>
      </c>
      <c r="I501" s="29">
        <v>4</v>
      </c>
      <c r="J501" s="62">
        <v>20</v>
      </c>
    </row>
    <row r="502" spans="2:10" ht="15" hidden="1" customHeight="1" x14ac:dyDescent="0.4">
      <c r="B502" s="6">
        <v>511</v>
      </c>
      <c r="C502" s="6" t="s">
        <v>48</v>
      </c>
      <c r="D502" s="6">
        <v>14390</v>
      </c>
      <c r="E502" s="6">
        <v>3380</v>
      </c>
      <c r="F502" s="6">
        <v>8440</v>
      </c>
      <c r="H502" s="29">
        <v>5</v>
      </c>
      <c r="I502" s="29">
        <v>1</v>
      </c>
      <c r="J502" s="62">
        <v>1</v>
      </c>
    </row>
    <row r="503" spans="2:10" ht="15" hidden="1" customHeight="1" x14ac:dyDescent="0.4">
      <c r="B503" s="6">
        <v>512</v>
      </c>
      <c r="C503" s="6" t="s">
        <v>49</v>
      </c>
      <c r="D503" s="6">
        <v>16080</v>
      </c>
      <c r="E503" s="6">
        <v>3380</v>
      </c>
      <c r="F503" s="6">
        <v>8440</v>
      </c>
      <c r="H503" s="29">
        <v>5</v>
      </c>
      <c r="I503" s="29">
        <v>1</v>
      </c>
      <c r="J503" s="62">
        <v>2</v>
      </c>
    </row>
    <row r="504" spans="2:10" ht="15" hidden="1" customHeight="1" x14ac:dyDescent="0.4">
      <c r="B504" s="6">
        <v>513</v>
      </c>
      <c r="C504" s="6" t="s">
        <v>50</v>
      </c>
      <c r="D504" s="6">
        <v>17770</v>
      </c>
      <c r="E504" s="6">
        <v>3380</v>
      </c>
      <c r="F504" s="6">
        <v>8440</v>
      </c>
      <c r="H504" s="29">
        <v>5</v>
      </c>
      <c r="I504" s="29">
        <v>1</v>
      </c>
      <c r="J504" s="62">
        <v>3</v>
      </c>
    </row>
    <row r="505" spans="2:10" ht="15" hidden="1" customHeight="1" x14ac:dyDescent="0.4">
      <c r="B505" s="6">
        <v>514</v>
      </c>
      <c r="C505" s="6" t="s">
        <v>51</v>
      </c>
      <c r="D505" s="6">
        <v>19460</v>
      </c>
      <c r="E505" s="6">
        <v>3380</v>
      </c>
      <c r="F505" s="6">
        <v>8440</v>
      </c>
      <c r="H505" s="29">
        <v>5</v>
      </c>
      <c r="I505" s="29">
        <v>1</v>
      </c>
      <c r="J505" s="62">
        <v>4</v>
      </c>
    </row>
    <row r="506" spans="2:10" ht="15" hidden="1" customHeight="1" x14ac:dyDescent="0.4">
      <c r="B506" s="6">
        <v>515</v>
      </c>
      <c r="C506" s="6" t="s">
        <v>52</v>
      </c>
      <c r="D506" s="6">
        <v>21150</v>
      </c>
      <c r="E506" s="6">
        <v>3380</v>
      </c>
      <c r="F506" s="6">
        <v>8440</v>
      </c>
      <c r="H506" s="29">
        <v>5</v>
      </c>
      <c r="I506" s="29">
        <v>1</v>
      </c>
      <c r="J506" s="62">
        <v>5</v>
      </c>
    </row>
    <row r="507" spans="2:10" ht="15" hidden="1" customHeight="1" x14ac:dyDescent="0.4">
      <c r="B507" s="6">
        <v>516</v>
      </c>
      <c r="C507" s="6" t="s">
        <v>53</v>
      </c>
      <c r="D507" s="6">
        <v>22840</v>
      </c>
      <c r="E507" s="6">
        <v>3380</v>
      </c>
      <c r="F507" s="6">
        <v>8440</v>
      </c>
      <c r="H507" s="29">
        <v>5</v>
      </c>
      <c r="I507" s="29">
        <v>1</v>
      </c>
      <c r="J507" s="62">
        <v>6</v>
      </c>
    </row>
    <row r="508" spans="2:10" ht="15" hidden="1" customHeight="1" x14ac:dyDescent="0.4">
      <c r="B508" s="6">
        <v>517</v>
      </c>
      <c r="C508" s="6" t="s">
        <v>54</v>
      </c>
      <c r="D508" s="6">
        <v>24530</v>
      </c>
      <c r="E508" s="6">
        <v>3380</v>
      </c>
      <c r="F508" s="6">
        <v>8440</v>
      </c>
      <c r="H508" s="29">
        <v>5</v>
      </c>
      <c r="I508" s="29">
        <v>1</v>
      </c>
      <c r="J508" s="62">
        <v>7</v>
      </c>
    </row>
    <row r="509" spans="2:10" ht="15" hidden="1" customHeight="1" x14ac:dyDescent="0.4">
      <c r="B509" s="6">
        <v>518</v>
      </c>
      <c r="C509" s="6" t="s">
        <v>55</v>
      </c>
      <c r="D509" s="6">
        <v>26220</v>
      </c>
      <c r="E509" s="6">
        <v>3380</v>
      </c>
      <c r="F509" s="6">
        <v>8440</v>
      </c>
      <c r="H509" s="29">
        <v>5</v>
      </c>
      <c r="I509" s="29">
        <v>1</v>
      </c>
      <c r="J509" s="62">
        <v>8</v>
      </c>
    </row>
    <row r="510" spans="2:10" ht="15" hidden="1" customHeight="1" x14ac:dyDescent="0.4">
      <c r="B510" s="6">
        <v>519</v>
      </c>
      <c r="C510" s="6" t="s">
        <v>56</v>
      </c>
      <c r="D510" s="6">
        <v>27910</v>
      </c>
      <c r="E510" s="6">
        <v>3380</v>
      </c>
      <c r="F510" s="6">
        <v>8440</v>
      </c>
      <c r="H510" s="29">
        <v>5</v>
      </c>
      <c r="I510" s="29">
        <v>1</v>
      </c>
      <c r="J510" s="62">
        <v>9</v>
      </c>
    </row>
    <row r="511" spans="2:10" ht="15" hidden="1" customHeight="1" x14ac:dyDescent="0.4">
      <c r="B511" s="6">
        <v>5110</v>
      </c>
      <c r="C511" s="6" t="s">
        <v>57</v>
      </c>
      <c r="D511" s="6">
        <v>29600</v>
      </c>
      <c r="E511" s="6">
        <v>3380</v>
      </c>
      <c r="F511" s="6">
        <v>8440</v>
      </c>
      <c r="H511" s="29">
        <v>5</v>
      </c>
      <c r="I511" s="29">
        <v>1</v>
      </c>
      <c r="J511" s="62">
        <v>10</v>
      </c>
    </row>
    <row r="512" spans="2:10" ht="15" hidden="1" customHeight="1" x14ac:dyDescent="0.4">
      <c r="B512" s="6">
        <v>5111</v>
      </c>
      <c r="C512" s="6" t="s">
        <v>58</v>
      </c>
      <c r="D512" s="6">
        <v>31290</v>
      </c>
      <c r="E512" s="6">
        <v>3380</v>
      </c>
      <c r="F512" s="6">
        <v>8440</v>
      </c>
      <c r="H512" s="29">
        <v>5</v>
      </c>
      <c r="I512" s="29">
        <v>1</v>
      </c>
      <c r="J512" s="62">
        <v>11</v>
      </c>
    </row>
    <row r="513" spans="2:10" ht="15" hidden="1" customHeight="1" x14ac:dyDescent="0.4">
      <c r="B513" s="6">
        <v>5112</v>
      </c>
      <c r="C513" s="6" t="s">
        <v>59</v>
      </c>
      <c r="D513" s="6">
        <v>32980</v>
      </c>
      <c r="E513" s="6">
        <v>3380</v>
      </c>
      <c r="F513" s="6">
        <v>8440</v>
      </c>
      <c r="H513" s="29">
        <v>5</v>
      </c>
      <c r="I513" s="29">
        <v>1</v>
      </c>
      <c r="J513" s="62">
        <v>12</v>
      </c>
    </row>
    <row r="514" spans="2:10" ht="15" hidden="1" customHeight="1" x14ac:dyDescent="0.4">
      <c r="B514" s="6">
        <v>5113</v>
      </c>
      <c r="C514" s="6" t="s">
        <v>60</v>
      </c>
      <c r="D514" s="6">
        <v>34670</v>
      </c>
      <c r="E514" s="6">
        <v>3380</v>
      </c>
      <c r="F514" s="6">
        <v>8440</v>
      </c>
      <c r="H514" s="29">
        <v>5</v>
      </c>
      <c r="I514" s="29">
        <v>1</v>
      </c>
      <c r="J514" s="62">
        <v>13</v>
      </c>
    </row>
    <row r="515" spans="2:10" ht="15" hidden="1" customHeight="1" x14ac:dyDescent="0.4">
      <c r="B515" s="6">
        <v>5114</v>
      </c>
      <c r="C515" s="6" t="s">
        <v>61</v>
      </c>
      <c r="D515" s="6">
        <v>36370</v>
      </c>
      <c r="E515" s="6">
        <v>3380</v>
      </c>
      <c r="F515" s="6">
        <v>8440</v>
      </c>
      <c r="H515" s="29">
        <v>5</v>
      </c>
      <c r="I515" s="29">
        <v>1</v>
      </c>
      <c r="J515" s="62">
        <v>14</v>
      </c>
    </row>
    <row r="516" spans="2:10" ht="15" hidden="1" customHeight="1" x14ac:dyDescent="0.4">
      <c r="B516" s="6">
        <v>5115</v>
      </c>
      <c r="C516" s="6" t="s">
        <v>62</v>
      </c>
      <c r="D516" s="6">
        <v>38060</v>
      </c>
      <c r="E516" s="6">
        <v>3380</v>
      </c>
      <c r="F516" s="6">
        <v>8440</v>
      </c>
      <c r="H516" s="29">
        <v>5</v>
      </c>
      <c r="I516" s="29">
        <v>1</v>
      </c>
      <c r="J516" s="62">
        <v>15</v>
      </c>
    </row>
    <row r="517" spans="2:10" ht="15" hidden="1" customHeight="1" x14ac:dyDescent="0.4">
      <c r="B517" s="6">
        <v>5116</v>
      </c>
      <c r="C517" s="6" t="s">
        <v>63</v>
      </c>
      <c r="D517" s="6">
        <v>39750</v>
      </c>
      <c r="E517" s="6">
        <v>3380</v>
      </c>
      <c r="F517" s="6">
        <v>8440</v>
      </c>
      <c r="H517" s="29">
        <v>5</v>
      </c>
      <c r="I517" s="29">
        <v>1</v>
      </c>
      <c r="J517" s="62">
        <v>16</v>
      </c>
    </row>
    <row r="518" spans="2:10" ht="15" hidden="1" customHeight="1" x14ac:dyDescent="0.4">
      <c r="B518" s="6">
        <v>5117</v>
      </c>
      <c r="C518" s="6" t="s">
        <v>64</v>
      </c>
      <c r="D518" s="6">
        <v>41450</v>
      </c>
      <c r="E518" s="6">
        <v>3380</v>
      </c>
      <c r="F518" s="6">
        <v>8440</v>
      </c>
      <c r="H518" s="29">
        <v>5</v>
      </c>
      <c r="I518" s="29">
        <v>1</v>
      </c>
      <c r="J518" s="62">
        <v>17</v>
      </c>
    </row>
    <row r="519" spans="2:10" ht="15" hidden="1" customHeight="1" x14ac:dyDescent="0.4">
      <c r="B519" s="6">
        <v>5118</v>
      </c>
      <c r="C519" s="6" t="s">
        <v>65</v>
      </c>
      <c r="D519" s="6">
        <v>43140</v>
      </c>
      <c r="E519" s="6">
        <v>3380</v>
      </c>
      <c r="F519" s="6">
        <v>8440</v>
      </c>
      <c r="H519" s="29">
        <v>5</v>
      </c>
      <c r="I519" s="29">
        <v>1</v>
      </c>
      <c r="J519" s="62">
        <v>18</v>
      </c>
    </row>
    <row r="520" spans="2:10" ht="15" hidden="1" customHeight="1" x14ac:dyDescent="0.4">
      <c r="B520" s="6">
        <v>5119</v>
      </c>
      <c r="C520" s="6" t="s">
        <v>66</v>
      </c>
      <c r="D520" s="6">
        <v>44830</v>
      </c>
      <c r="E520" s="6">
        <v>3380</v>
      </c>
      <c r="F520" s="6">
        <v>8440</v>
      </c>
      <c r="H520" s="29">
        <v>5</v>
      </c>
      <c r="I520" s="29">
        <v>1</v>
      </c>
      <c r="J520" s="62">
        <v>19</v>
      </c>
    </row>
    <row r="521" spans="2:10" ht="15" hidden="1" customHeight="1" x14ac:dyDescent="0.4">
      <c r="B521" s="6">
        <v>5120</v>
      </c>
      <c r="C521" s="6" t="s">
        <v>67</v>
      </c>
      <c r="D521" s="6">
        <v>46520</v>
      </c>
      <c r="E521" s="6">
        <v>3380</v>
      </c>
      <c r="F521" s="6">
        <v>8440</v>
      </c>
      <c r="H521" s="29">
        <v>5</v>
      </c>
      <c r="I521" s="29">
        <v>1</v>
      </c>
      <c r="J521" s="62">
        <v>20</v>
      </c>
    </row>
    <row r="522" spans="2:10" ht="15" hidden="1" customHeight="1" x14ac:dyDescent="0.4">
      <c r="B522" s="6">
        <v>521</v>
      </c>
      <c r="C522" s="6" t="s">
        <v>48</v>
      </c>
      <c r="D522" s="6">
        <v>16530</v>
      </c>
      <c r="E522" s="6">
        <v>3870</v>
      </c>
      <c r="F522" s="6">
        <v>9680</v>
      </c>
      <c r="H522" s="29">
        <v>5</v>
      </c>
      <c r="I522" s="29">
        <v>2</v>
      </c>
      <c r="J522" s="62">
        <v>1</v>
      </c>
    </row>
    <row r="523" spans="2:10" ht="15" hidden="1" customHeight="1" x14ac:dyDescent="0.4">
      <c r="B523" s="6">
        <v>522</v>
      </c>
      <c r="C523" s="6" t="s">
        <v>49</v>
      </c>
      <c r="D523" s="6">
        <v>18500</v>
      </c>
      <c r="E523" s="6">
        <v>3870</v>
      </c>
      <c r="F523" s="6">
        <v>9680</v>
      </c>
      <c r="H523" s="29">
        <v>5</v>
      </c>
      <c r="I523" s="29">
        <v>2</v>
      </c>
      <c r="J523" s="62">
        <v>2</v>
      </c>
    </row>
    <row r="524" spans="2:10" ht="15" hidden="1" customHeight="1" x14ac:dyDescent="0.4">
      <c r="B524" s="6">
        <v>523</v>
      </c>
      <c r="C524" s="6" t="s">
        <v>50</v>
      </c>
      <c r="D524" s="6">
        <v>20480</v>
      </c>
      <c r="E524" s="6">
        <v>3870</v>
      </c>
      <c r="F524" s="6">
        <v>9680</v>
      </c>
      <c r="H524" s="29">
        <v>5</v>
      </c>
      <c r="I524" s="29">
        <v>2</v>
      </c>
      <c r="J524" s="62">
        <v>3</v>
      </c>
    </row>
    <row r="525" spans="2:10" ht="15" hidden="1" customHeight="1" x14ac:dyDescent="0.4">
      <c r="B525" s="6">
        <v>524</v>
      </c>
      <c r="C525" s="6" t="s">
        <v>51</v>
      </c>
      <c r="D525" s="6">
        <v>22450</v>
      </c>
      <c r="E525" s="6">
        <v>3870</v>
      </c>
      <c r="F525" s="6">
        <v>9680</v>
      </c>
      <c r="H525" s="29">
        <v>5</v>
      </c>
      <c r="I525" s="29">
        <v>2</v>
      </c>
      <c r="J525" s="62">
        <v>4</v>
      </c>
    </row>
    <row r="526" spans="2:10" ht="15" hidden="1" customHeight="1" x14ac:dyDescent="0.4">
      <c r="B526" s="6">
        <v>525</v>
      </c>
      <c r="C526" s="6" t="s">
        <v>52</v>
      </c>
      <c r="D526" s="6">
        <v>24420</v>
      </c>
      <c r="E526" s="6">
        <v>3870</v>
      </c>
      <c r="F526" s="6">
        <v>9680</v>
      </c>
      <c r="H526" s="29">
        <v>5</v>
      </c>
      <c r="I526" s="29">
        <v>2</v>
      </c>
      <c r="J526" s="62">
        <v>5</v>
      </c>
    </row>
    <row r="527" spans="2:10" ht="15" hidden="1" customHeight="1" x14ac:dyDescent="0.4">
      <c r="B527" s="6">
        <v>526</v>
      </c>
      <c r="C527" s="6" t="s">
        <v>53</v>
      </c>
      <c r="D527" s="6">
        <v>26390</v>
      </c>
      <c r="E527" s="6">
        <v>3870</v>
      </c>
      <c r="F527" s="6">
        <v>9680</v>
      </c>
      <c r="H527" s="29">
        <v>5</v>
      </c>
      <c r="I527" s="29">
        <v>2</v>
      </c>
      <c r="J527" s="62">
        <v>6</v>
      </c>
    </row>
    <row r="528" spans="2:10" ht="15" hidden="1" customHeight="1" x14ac:dyDescent="0.4">
      <c r="B528" s="6">
        <v>527</v>
      </c>
      <c r="C528" s="6" t="s">
        <v>54</v>
      </c>
      <c r="D528" s="6">
        <v>28370</v>
      </c>
      <c r="E528" s="6">
        <v>3870</v>
      </c>
      <c r="F528" s="6">
        <v>9680</v>
      </c>
      <c r="H528" s="29">
        <v>5</v>
      </c>
      <c r="I528" s="29">
        <v>2</v>
      </c>
      <c r="J528" s="62">
        <v>7</v>
      </c>
    </row>
    <row r="529" spans="2:10" ht="15" hidden="1" customHeight="1" x14ac:dyDescent="0.4">
      <c r="B529" s="6">
        <v>528</v>
      </c>
      <c r="C529" s="6" t="s">
        <v>55</v>
      </c>
      <c r="D529" s="6">
        <v>30340</v>
      </c>
      <c r="E529" s="6">
        <v>3870</v>
      </c>
      <c r="F529" s="6">
        <v>9680</v>
      </c>
      <c r="H529" s="29">
        <v>5</v>
      </c>
      <c r="I529" s="29">
        <v>2</v>
      </c>
      <c r="J529" s="62">
        <v>8</v>
      </c>
    </row>
    <row r="530" spans="2:10" ht="15" hidden="1" customHeight="1" x14ac:dyDescent="0.4">
      <c r="B530" s="6">
        <v>529</v>
      </c>
      <c r="C530" s="6" t="s">
        <v>56</v>
      </c>
      <c r="D530" s="6">
        <v>32310</v>
      </c>
      <c r="E530" s="6">
        <v>3870</v>
      </c>
      <c r="F530" s="6">
        <v>9680</v>
      </c>
      <c r="H530" s="29">
        <v>5</v>
      </c>
      <c r="I530" s="29">
        <v>2</v>
      </c>
      <c r="J530" s="62">
        <v>9</v>
      </c>
    </row>
    <row r="531" spans="2:10" ht="15" hidden="1" customHeight="1" x14ac:dyDescent="0.4">
      <c r="B531" s="6">
        <v>5210</v>
      </c>
      <c r="C531" s="6" t="s">
        <v>57</v>
      </c>
      <c r="D531" s="6">
        <v>34280</v>
      </c>
      <c r="E531" s="6">
        <v>3870</v>
      </c>
      <c r="F531" s="6">
        <v>9680</v>
      </c>
      <c r="H531" s="29">
        <v>5</v>
      </c>
      <c r="I531" s="29">
        <v>2</v>
      </c>
      <c r="J531" s="62">
        <v>10</v>
      </c>
    </row>
    <row r="532" spans="2:10" ht="15" hidden="1" customHeight="1" x14ac:dyDescent="0.4">
      <c r="B532" s="6">
        <v>5211</v>
      </c>
      <c r="C532" s="6" t="s">
        <v>58</v>
      </c>
      <c r="D532" s="6">
        <v>36240</v>
      </c>
      <c r="E532" s="6">
        <v>3870</v>
      </c>
      <c r="F532" s="6">
        <v>9680</v>
      </c>
      <c r="H532" s="29">
        <v>5</v>
      </c>
      <c r="I532" s="29">
        <v>2</v>
      </c>
      <c r="J532" s="62">
        <v>11</v>
      </c>
    </row>
    <row r="533" spans="2:10" ht="15" hidden="1" customHeight="1" x14ac:dyDescent="0.4">
      <c r="B533" s="6">
        <v>5212</v>
      </c>
      <c r="C533" s="6" t="s">
        <v>59</v>
      </c>
      <c r="D533" s="6">
        <v>38190</v>
      </c>
      <c r="E533" s="6">
        <v>3870</v>
      </c>
      <c r="F533" s="6">
        <v>9680</v>
      </c>
      <c r="H533" s="29">
        <v>5</v>
      </c>
      <c r="I533" s="29">
        <v>2</v>
      </c>
      <c r="J533" s="62">
        <v>12</v>
      </c>
    </row>
    <row r="534" spans="2:10" ht="15" hidden="1" customHeight="1" x14ac:dyDescent="0.4">
      <c r="B534" s="6">
        <v>5213</v>
      </c>
      <c r="C534" s="6" t="s">
        <v>60</v>
      </c>
      <c r="D534" s="6">
        <v>40140</v>
      </c>
      <c r="E534" s="6">
        <v>3870</v>
      </c>
      <c r="F534" s="6">
        <v>9680</v>
      </c>
      <c r="H534" s="29">
        <v>5</v>
      </c>
      <c r="I534" s="29">
        <v>2</v>
      </c>
      <c r="J534" s="62">
        <v>13</v>
      </c>
    </row>
    <row r="535" spans="2:10" ht="15" hidden="1" customHeight="1" x14ac:dyDescent="0.4">
      <c r="B535" s="6">
        <v>5214</v>
      </c>
      <c r="C535" s="6" t="s">
        <v>61</v>
      </c>
      <c r="D535" s="6">
        <v>42090</v>
      </c>
      <c r="E535" s="6">
        <v>3870</v>
      </c>
      <c r="F535" s="6">
        <v>9680</v>
      </c>
      <c r="H535" s="29">
        <v>5</v>
      </c>
      <c r="I535" s="29">
        <v>2</v>
      </c>
      <c r="J535" s="62">
        <v>14</v>
      </c>
    </row>
    <row r="536" spans="2:10" ht="15" hidden="1" customHeight="1" x14ac:dyDescent="0.4">
      <c r="B536" s="6">
        <v>5215</v>
      </c>
      <c r="C536" s="6" t="s">
        <v>62</v>
      </c>
      <c r="D536" s="6">
        <v>44040</v>
      </c>
      <c r="E536" s="6">
        <v>3870</v>
      </c>
      <c r="F536" s="6">
        <v>9680</v>
      </c>
      <c r="H536" s="29">
        <v>5</v>
      </c>
      <c r="I536" s="29">
        <v>2</v>
      </c>
      <c r="J536" s="62">
        <v>15</v>
      </c>
    </row>
    <row r="537" spans="2:10" ht="15" hidden="1" customHeight="1" x14ac:dyDescent="0.4">
      <c r="B537" s="6">
        <v>5216</v>
      </c>
      <c r="C537" s="6" t="s">
        <v>63</v>
      </c>
      <c r="D537" s="6">
        <v>45990</v>
      </c>
      <c r="E537" s="6">
        <v>3870</v>
      </c>
      <c r="F537" s="6">
        <v>9680</v>
      </c>
      <c r="H537" s="29">
        <v>5</v>
      </c>
      <c r="I537" s="29">
        <v>2</v>
      </c>
      <c r="J537" s="62">
        <v>16</v>
      </c>
    </row>
    <row r="538" spans="2:10" ht="15" hidden="1" customHeight="1" x14ac:dyDescent="0.4">
      <c r="B538" s="6">
        <v>5217</v>
      </c>
      <c r="C538" s="6" t="s">
        <v>64</v>
      </c>
      <c r="D538" s="6">
        <v>47940</v>
      </c>
      <c r="E538" s="6">
        <v>3870</v>
      </c>
      <c r="F538" s="6">
        <v>9680</v>
      </c>
      <c r="H538" s="29">
        <v>5</v>
      </c>
      <c r="I538" s="29">
        <v>2</v>
      </c>
      <c r="J538" s="62">
        <v>17</v>
      </c>
    </row>
    <row r="539" spans="2:10" ht="15" hidden="1" customHeight="1" x14ac:dyDescent="0.4">
      <c r="B539" s="6">
        <v>5218</v>
      </c>
      <c r="C539" s="6" t="s">
        <v>65</v>
      </c>
      <c r="D539" s="6">
        <v>49900</v>
      </c>
      <c r="E539" s="6">
        <v>3870</v>
      </c>
      <c r="F539" s="6">
        <v>9680</v>
      </c>
      <c r="H539" s="29">
        <v>5</v>
      </c>
      <c r="I539" s="29">
        <v>2</v>
      </c>
      <c r="J539" s="62">
        <v>18</v>
      </c>
    </row>
    <row r="540" spans="2:10" ht="15" hidden="1" customHeight="1" x14ac:dyDescent="0.4">
      <c r="B540" s="6">
        <v>5219</v>
      </c>
      <c r="C540" s="6" t="s">
        <v>66</v>
      </c>
      <c r="D540" s="6">
        <v>51850</v>
      </c>
      <c r="E540" s="6">
        <v>3870</v>
      </c>
      <c r="F540" s="6">
        <v>9680</v>
      </c>
      <c r="H540" s="29">
        <v>5</v>
      </c>
      <c r="I540" s="29">
        <v>2</v>
      </c>
      <c r="J540" s="62">
        <v>19</v>
      </c>
    </row>
    <row r="541" spans="2:10" ht="15" hidden="1" customHeight="1" x14ac:dyDescent="0.4">
      <c r="B541" s="6">
        <v>5220</v>
      </c>
      <c r="C541" s="6" t="s">
        <v>67</v>
      </c>
      <c r="D541" s="6">
        <v>53800</v>
      </c>
      <c r="E541" s="6">
        <v>3870</v>
      </c>
      <c r="F541" s="6">
        <v>9680</v>
      </c>
      <c r="H541" s="29">
        <v>5</v>
      </c>
      <c r="I541" s="29">
        <v>2</v>
      </c>
      <c r="J541" s="62">
        <v>20</v>
      </c>
    </row>
    <row r="542" spans="2:10" ht="15" hidden="1" customHeight="1" x14ac:dyDescent="0.4">
      <c r="B542" s="6">
        <v>531</v>
      </c>
      <c r="C542" s="6" t="s">
        <v>48</v>
      </c>
      <c r="D542" s="6">
        <v>20790</v>
      </c>
      <c r="E542" s="6">
        <v>5070</v>
      </c>
      <c r="F542" s="6">
        <v>12660</v>
      </c>
      <c r="H542" s="29">
        <v>5</v>
      </c>
      <c r="I542" s="29">
        <v>3</v>
      </c>
      <c r="J542" s="62">
        <v>1</v>
      </c>
    </row>
    <row r="543" spans="2:10" ht="15" hidden="1" customHeight="1" x14ac:dyDescent="0.4">
      <c r="B543" s="6">
        <v>532</v>
      </c>
      <c r="C543" s="6" t="s">
        <v>49</v>
      </c>
      <c r="D543" s="6">
        <v>23430</v>
      </c>
      <c r="E543" s="6">
        <v>5070</v>
      </c>
      <c r="F543" s="6">
        <v>12660</v>
      </c>
      <c r="H543" s="29">
        <v>5</v>
      </c>
      <c r="I543" s="29">
        <v>3</v>
      </c>
      <c r="J543" s="62">
        <v>2</v>
      </c>
    </row>
    <row r="544" spans="2:10" ht="15" hidden="1" customHeight="1" x14ac:dyDescent="0.4">
      <c r="B544" s="6">
        <v>533</v>
      </c>
      <c r="C544" s="6" t="s">
        <v>50</v>
      </c>
      <c r="D544" s="6">
        <v>26070</v>
      </c>
      <c r="E544" s="6">
        <v>5070</v>
      </c>
      <c r="F544" s="6">
        <v>12660</v>
      </c>
      <c r="H544" s="29">
        <v>5</v>
      </c>
      <c r="I544" s="29">
        <v>3</v>
      </c>
      <c r="J544" s="62">
        <v>3</v>
      </c>
    </row>
    <row r="545" spans="2:10" ht="15" hidden="1" customHeight="1" x14ac:dyDescent="0.4">
      <c r="B545" s="6">
        <v>534</v>
      </c>
      <c r="C545" s="6" t="s">
        <v>51</v>
      </c>
      <c r="D545" s="6">
        <v>28710</v>
      </c>
      <c r="E545" s="6">
        <v>5070</v>
      </c>
      <c r="F545" s="6">
        <v>12660</v>
      </c>
      <c r="H545" s="29">
        <v>5</v>
      </c>
      <c r="I545" s="29">
        <v>3</v>
      </c>
      <c r="J545" s="62">
        <v>4</v>
      </c>
    </row>
    <row r="546" spans="2:10" ht="15" hidden="1" customHeight="1" x14ac:dyDescent="0.4">
      <c r="B546" s="6">
        <v>535</v>
      </c>
      <c r="C546" s="6" t="s">
        <v>52</v>
      </c>
      <c r="D546" s="6">
        <v>31350</v>
      </c>
      <c r="E546" s="6">
        <v>5070</v>
      </c>
      <c r="F546" s="6">
        <v>12660</v>
      </c>
      <c r="H546" s="29">
        <v>5</v>
      </c>
      <c r="I546" s="29">
        <v>3</v>
      </c>
      <c r="J546" s="62">
        <v>5</v>
      </c>
    </row>
    <row r="547" spans="2:10" ht="15" hidden="1" customHeight="1" x14ac:dyDescent="0.4">
      <c r="B547" s="6">
        <v>536</v>
      </c>
      <c r="C547" s="6" t="s">
        <v>53</v>
      </c>
      <c r="D547" s="6">
        <v>33990</v>
      </c>
      <c r="E547" s="6">
        <v>5070</v>
      </c>
      <c r="F547" s="6">
        <v>12660</v>
      </c>
      <c r="H547" s="29">
        <v>5</v>
      </c>
      <c r="I547" s="29">
        <v>3</v>
      </c>
      <c r="J547" s="62">
        <v>6</v>
      </c>
    </row>
    <row r="548" spans="2:10" ht="15" hidden="1" customHeight="1" x14ac:dyDescent="0.4">
      <c r="B548" s="6">
        <v>537</v>
      </c>
      <c r="C548" s="6" t="s">
        <v>54</v>
      </c>
      <c r="D548" s="6">
        <v>36630</v>
      </c>
      <c r="E548" s="6">
        <v>5070</v>
      </c>
      <c r="F548" s="6">
        <v>12660</v>
      </c>
      <c r="H548" s="29">
        <v>5</v>
      </c>
      <c r="I548" s="29">
        <v>3</v>
      </c>
      <c r="J548" s="62">
        <v>7</v>
      </c>
    </row>
    <row r="549" spans="2:10" ht="15" hidden="1" customHeight="1" x14ac:dyDescent="0.4">
      <c r="B549" s="6">
        <v>538</v>
      </c>
      <c r="C549" s="6" t="s">
        <v>55</v>
      </c>
      <c r="D549" s="6">
        <v>39270</v>
      </c>
      <c r="E549" s="6">
        <v>5070</v>
      </c>
      <c r="F549" s="6">
        <v>12660</v>
      </c>
      <c r="H549" s="29">
        <v>5</v>
      </c>
      <c r="I549" s="29">
        <v>3</v>
      </c>
      <c r="J549" s="62">
        <v>8</v>
      </c>
    </row>
    <row r="550" spans="2:10" ht="15" hidden="1" customHeight="1" x14ac:dyDescent="0.4">
      <c r="B550" s="6">
        <v>539</v>
      </c>
      <c r="C550" s="6" t="s">
        <v>56</v>
      </c>
      <c r="D550" s="6">
        <v>41910</v>
      </c>
      <c r="E550" s="6">
        <v>5070</v>
      </c>
      <c r="F550" s="6">
        <v>12660</v>
      </c>
      <c r="H550" s="29">
        <v>5</v>
      </c>
      <c r="I550" s="29">
        <v>3</v>
      </c>
      <c r="J550" s="62">
        <v>9</v>
      </c>
    </row>
    <row r="551" spans="2:10" ht="15" hidden="1" customHeight="1" x14ac:dyDescent="0.4">
      <c r="B551" s="6">
        <v>5310</v>
      </c>
      <c r="C551" s="6" t="s">
        <v>57</v>
      </c>
      <c r="D551" s="6">
        <v>44550</v>
      </c>
      <c r="E551" s="6">
        <v>5070</v>
      </c>
      <c r="F551" s="6">
        <v>12660</v>
      </c>
      <c r="H551" s="29">
        <v>5</v>
      </c>
      <c r="I551" s="29">
        <v>3</v>
      </c>
      <c r="J551" s="62">
        <v>10</v>
      </c>
    </row>
    <row r="552" spans="2:10" ht="15" hidden="1" customHeight="1" x14ac:dyDescent="0.4">
      <c r="B552" s="6">
        <v>5311</v>
      </c>
      <c r="C552" s="6" t="s">
        <v>58</v>
      </c>
      <c r="D552" s="6">
        <v>47120</v>
      </c>
      <c r="E552" s="6">
        <v>5070</v>
      </c>
      <c r="F552" s="6">
        <v>12660</v>
      </c>
      <c r="H552" s="29">
        <v>5</v>
      </c>
      <c r="I552" s="29">
        <v>3</v>
      </c>
      <c r="J552" s="62">
        <v>11</v>
      </c>
    </row>
    <row r="553" spans="2:10" ht="15" hidden="1" customHeight="1" x14ac:dyDescent="0.4">
      <c r="B553" s="6">
        <v>5312</v>
      </c>
      <c r="C553" s="6" t="s">
        <v>59</v>
      </c>
      <c r="D553" s="6">
        <v>49690</v>
      </c>
      <c r="E553" s="6">
        <v>5070</v>
      </c>
      <c r="F553" s="6">
        <v>12660</v>
      </c>
      <c r="H553" s="29">
        <v>5</v>
      </c>
      <c r="I553" s="29">
        <v>3</v>
      </c>
      <c r="J553" s="62">
        <v>12</v>
      </c>
    </row>
    <row r="554" spans="2:10" ht="15" hidden="1" customHeight="1" x14ac:dyDescent="0.4">
      <c r="B554" s="6">
        <v>5313</v>
      </c>
      <c r="C554" s="6" t="s">
        <v>60</v>
      </c>
      <c r="D554" s="6">
        <v>52250</v>
      </c>
      <c r="E554" s="6">
        <v>5070</v>
      </c>
      <c r="F554" s="6">
        <v>12660</v>
      </c>
      <c r="H554" s="29">
        <v>5</v>
      </c>
      <c r="I554" s="29">
        <v>3</v>
      </c>
      <c r="J554" s="62">
        <v>13</v>
      </c>
    </row>
    <row r="555" spans="2:10" ht="15" hidden="1" customHeight="1" x14ac:dyDescent="0.4">
      <c r="B555" s="6">
        <v>5314</v>
      </c>
      <c r="C555" s="6" t="s">
        <v>61</v>
      </c>
      <c r="D555" s="6">
        <v>54820</v>
      </c>
      <c r="E555" s="6">
        <v>5070</v>
      </c>
      <c r="F555" s="6">
        <v>12660</v>
      </c>
      <c r="H555" s="29">
        <v>5</v>
      </c>
      <c r="I555" s="29">
        <v>3</v>
      </c>
      <c r="J555" s="62">
        <v>14</v>
      </c>
    </row>
    <row r="556" spans="2:10" ht="15" hidden="1" customHeight="1" x14ac:dyDescent="0.4">
      <c r="B556" s="6">
        <v>5315</v>
      </c>
      <c r="C556" s="6" t="s">
        <v>62</v>
      </c>
      <c r="D556" s="6">
        <v>57390</v>
      </c>
      <c r="E556" s="6">
        <v>5070</v>
      </c>
      <c r="F556" s="6">
        <v>12660</v>
      </c>
      <c r="H556" s="29">
        <v>5</v>
      </c>
      <c r="I556" s="29">
        <v>3</v>
      </c>
      <c r="J556" s="62">
        <v>15</v>
      </c>
    </row>
    <row r="557" spans="2:10" ht="15" hidden="1" customHeight="1" x14ac:dyDescent="0.4">
      <c r="B557" s="6">
        <v>5316</v>
      </c>
      <c r="C557" s="6" t="s">
        <v>63</v>
      </c>
      <c r="D557" s="6">
        <v>59960</v>
      </c>
      <c r="E557" s="6">
        <v>5070</v>
      </c>
      <c r="F557" s="6">
        <v>12660</v>
      </c>
      <c r="H557" s="29">
        <v>5</v>
      </c>
      <c r="I557" s="29">
        <v>3</v>
      </c>
      <c r="J557" s="62">
        <v>16</v>
      </c>
    </row>
    <row r="558" spans="2:10" ht="15" hidden="1" customHeight="1" x14ac:dyDescent="0.4">
      <c r="B558" s="6">
        <v>5317</v>
      </c>
      <c r="C558" s="6" t="s">
        <v>64</v>
      </c>
      <c r="D558" s="6">
        <v>62520</v>
      </c>
      <c r="E558" s="6">
        <v>5070</v>
      </c>
      <c r="F558" s="6">
        <v>12660</v>
      </c>
      <c r="H558" s="29">
        <v>5</v>
      </c>
      <c r="I558" s="29">
        <v>3</v>
      </c>
      <c r="J558" s="62">
        <v>17</v>
      </c>
    </row>
    <row r="559" spans="2:10" ht="15" hidden="1" customHeight="1" x14ac:dyDescent="0.4">
      <c r="B559" s="6">
        <v>5318</v>
      </c>
      <c r="C559" s="6" t="s">
        <v>65</v>
      </c>
      <c r="D559" s="6">
        <v>65090</v>
      </c>
      <c r="E559" s="6">
        <v>5070</v>
      </c>
      <c r="F559" s="6">
        <v>12660</v>
      </c>
      <c r="H559" s="29">
        <v>5</v>
      </c>
      <c r="I559" s="29">
        <v>3</v>
      </c>
      <c r="J559" s="62">
        <v>18</v>
      </c>
    </row>
    <row r="560" spans="2:10" ht="15" hidden="1" customHeight="1" x14ac:dyDescent="0.4">
      <c r="B560" s="6">
        <v>5319</v>
      </c>
      <c r="C560" s="6" t="s">
        <v>66</v>
      </c>
      <c r="D560" s="6">
        <v>67660</v>
      </c>
      <c r="E560" s="6">
        <v>5070</v>
      </c>
      <c r="F560" s="6">
        <v>12660</v>
      </c>
      <c r="H560" s="29">
        <v>5</v>
      </c>
      <c r="I560" s="29">
        <v>3</v>
      </c>
      <c r="J560" s="62">
        <v>19</v>
      </c>
    </row>
    <row r="561" spans="2:10" ht="15" hidden="1" customHeight="1" x14ac:dyDescent="0.4">
      <c r="B561" s="6">
        <v>5320</v>
      </c>
      <c r="C561" s="6" t="s">
        <v>67</v>
      </c>
      <c r="D561" s="6">
        <v>70230</v>
      </c>
      <c r="E561" s="6">
        <v>5070</v>
      </c>
      <c r="F561" s="6">
        <v>12660</v>
      </c>
      <c r="H561" s="29">
        <v>5</v>
      </c>
      <c r="I561" s="29">
        <v>3</v>
      </c>
      <c r="J561" s="62">
        <v>20</v>
      </c>
    </row>
    <row r="562" spans="2:10" ht="15" hidden="1" customHeight="1" x14ac:dyDescent="0.4">
      <c r="B562" s="6">
        <v>541</v>
      </c>
      <c r="C562" s="6" t="s">
        <v>48</v>
      </c>
      <c r="D562" s="6">
        <v>25850</v>
      </c>
      <c r="E562" s="6">
        <v>6540</v>
      </c>
      <c r="F562" s="6">
        <v>16340</v>
      </c>
      <c r="H562" s="29">
        <v>5</v>
      </c>
      <c r="I562" s="29">
        <v>4</v>
      </c>
      <c r="J562" s="62">
        <v>1</v>
      </c>
    </row>
    <row r="563" spans="2:10" ht="15" hidden="1" customHeight="1" x14ac:dyDescent="0.4">
      <c r="B563" s="6">
        <v>542</v>
      </c>
      <c r="C563" s="6" t="s">
        <v>49</v>
      </c>
      <c r="D563" s="6">
        <v>29270</v>
      </c>
      <c r="E563" s="6">
        <v>6540</v>
      </c>
      <c r="F563" s="6">
        <v>16340</v>
      </c>
      <c r="H563" s="29">
        <v>5</v>
      </c>
      <c r="I563" s="29">
        <v>4</v>
      </c>
      <c r="J563" s="62">
        <v>2</v>
      </c>
    </row>
    <row r="564" spans="2:10" ht="15" hidden="1" customHeight="1" x14ac:dyDescent="0.4">
      <c r="B564" s="6">
        <v>543</v>
      </c>
      <c r="C564" s="6" t="s">
        <v>50</v>
      </c>
      <c r="D564" s="6">
        <v>32690</v>
      </c>
      <c r="E564" s="6">
        <v>6540</v>
      </c>
      <c r="F564" s="6">
        <v>16340</v>
      </c>
      <c r="H564" s="29">
        <v>5</v>
      </c>
      <c r="I564" s="29">
        <v>4</v>
      </c>
      <c r="J564" s="62">
        <v>3</v>
      </c>
    </row>
    <row r="565" spans="2:10" ht="15" hidden="1" customHeight="1" x14ac:dyDescent="0.4">
      <c r="B565" s="6">
        <v>544</v>
      </c>
      <c r="C565" s="6" t="s">
        <v>51</v>
      </c>
      <c r="D565" s="6">
        <v>36110</v>
      </c>
      <c r="E565" s="6">
        <v>6540</v>
      </c>
      <c r="F565" s="6">
        <v>16340</v>
      </c>
      <c r="H565" s="29">
        <v>5</v>
      </c>
      <c r="I565" s="29">
        <v>4</v>
      </c>
      <c r="J565" s="62">
        <v>4</v>
      </c>
    </row>
    <row r="566" spans="2:10" ht="15" hidden="1" customHeight="1" x14ac:dyDescent="0.4">
      <c r="B566" s="6">
        <v>545</v>
      </c>
      <c r="C566" s="6" t="s">
        <v>52</v>
      </c>
      <c r="D566" s="6">
        <v>39530</v>
      </c>
      <c r="E566" s="6">
        <v>6540</v>
      </c>
      <c r="F566" s="6">
        <v>16340</v>
      </c>
      <c r="H566" s="29">
        <v>5</v>
      </c>
      <c r="I566" s="29">
        <v>4</v>
      </c>
      <c r="J566" s="62">
        <v>5</v>
      </c>
    </row>
    <row r="567" spans="2:10" ht="15" hidden="1" customHeight="1" x14ac:dyDescent="0.4">
      <c r="B567" s="6">
        <v>546</v>
      </c>
      <c r="C567" s="6" t="s">
        <v>53</v>
      </c>
      <c r="D567" s="6">
        <v>42950</v>
      </c>
      <c r="E567" s="6">
        <v>6540</v>
      </c>
      <c r="F567" s="6">
        <v>16340</v>
      </c>
      <c r="H567" s="29">
        <v>5</v>
      </c>
      <c r="I567" s="29">
        <v>4</v>
      </c>
      <c r="J567" s="62">
        <v>6</v>
      </c>
    </row>
    <row r="568" spans="2:10" ht="15" hidden="1" customHeight="1" x14ac:dyDescent="0.4">
      <c r="B568" s="6">
        <v>547</v>
      </c>
      <c r="C568" s="6" t="s">
        <v>54</v>
      </c>
      <c r="D568" s="6">
        <v>46370</v>
      </c>
      <c r="E568" s="6">
        <v>6540</v>
      </c>
      <c r="F568" s="6">
        <v>16340</v>
      </c>
      <c r="H568" s="29">
        <v>5</v>
      </c>
      <c r="I568" s="29">
        <v>4</v>
      </c>
      <c r="J568" s="62">
        <v>7</v>
      </c>
    </row>
    <row r="569" spans="2:10" ht="15" hidden="1" customHeight="1" x14ac:dyDescent="0.4">
      <c r="B569" s="6">
        <v>548</v>
      </c>
      <c r="C569" s="6" t="s">
        <v>55</v>
      </c>
      <c r="D569" s="6">
        <v>49790</v>
      </c>
      <c r="E569" s="6">
        <v>6540</v>
      </c>
      <c r="F569" s="6">
        <v>16340</v>
      </c>
      <c r="H569" s="29">
        <v>5</v>
      </c>
      <c r="I569" s="29">
        <v>4</v>
      </c>
      <c r="J569" s="62">
        <v>8</v>
      </c>
    </row>
    <row r="570" spans="2:10" ht="15" hidden="1" customHeight="1" x14ac:dyDescent="0.4">
      <c r="B570" s="6">
        <v>549</v>
      </c>
      <c r="C570" s="6" t="s">
        <v>56</v>
      </c>
      <c r="D570" s="6">
        <v>53210</v>
      </c>
      <c r="E570" s="6">
        <v>6540</v>
      </c>
      <c r="F570" s="6">
        <v>16340</v>
      </c>
      <c r="H570" s="29">
        <v>5</v>
      </c>
      <c r="I570" s="29">
        <v>4</v>
      </c>
      <c r="J570" s="62">
        <v>9</v>
      </c>
    </row>
    <row r="571" spans="2:10" ht="15" hidden="1" customHeight="1" x14ac:dyDescent="0.4">
      <c r="B571" s="6">
        <v>5410</v>
      </c>
      <c r="C571" s="6" t="s">
        <v>57</v>
      </c>
      <c r="D571" s="6">
        <v>56630</v>
      </c>
      <c r="E571" s="6">
        <v>6540</v>
      </c>
      <c r="F571" s="6">
        <v>16340</v>
      </c>
      <c r="H571" s="29">
        <v>5</v>
      </c>
      <c r="I571" s="29">
        <v>4</v>
      </c>
      <c r="J571" s="62">
        <v>10</v>
      </c>
    </row>
    <row r="572" spans="2:10" ht="15" hidden="1" customHeight="1" x14ac:dyDescent="0.4">
      <c r="B572" s="6">
        <v>5411</v>
      </c>
      <c r="C572" s="6" t="s">
        <v>58</v>
      </c>
      <c r="D572" s="6">
        <v>59950</v>
      </c>
      <c r="E572" s="6">
        <v>6540</v>
      </c>
      <c r="F572" s="6">
        <v>16340</v>
      </c>
      <c r="H572" s="29">
        <v>5</v>
      </c>
      <c r="I572" s="29">
        <v>4</v>
      </c>
      <c r="J572" s="62">
        <v>11</v>
      </c>
    </row>
    <row r="573" spans="2:10" ht="15" hidden="1" customHeight="1" x14ac:dyDescent="0.4">
      <c r="B573" s="6">
        <v>5412</v>
      </c>
      <c r="C573" s="6" t="s">
        <v>59</v>
      </c>
      <c r="D573" s="6">
        <v>63270</v>
      </c>
      <c r="E573" s="6">
        <v>6540</v>
      </c>
      <c r="F573" s="6">
        <v>16340</v>
      </c>
      <c r="H573" s="29">
        <v>5</v>
      </c>
      <c r="I573" s="29">
        <v>4</v>
      </c>
      <c r="J573" s="62">
        <v>12</v>
      </c>
    </row>
    <row r="574" spans="2:10" ht="15" hidden="1" customHeight="1" x14ac:dyDescent="0.4">
      <c r="B574" s="6">
        <v>5413</v>
      </c>
      <c r="C574" s="6" t="s">
        <v>60</v>
      </c>
      <c r="D574" s="6">
        <v>66580</v>
      </c>
      <c r="E574" s="6">
        <v>6540</v>
      </c>
      <c r="F574" s="6">
        <v>16340</v>
      </c>
      <c r="H574" s="29">
        <v>5</v>
      </c>
      <c r="I574" s="29">
        <v>4</v>
      </c>
      <c r="J574" s="62">
        <v>13</v>
      </c>
    </row>
    <row r="575" spans="2:10" ht="15" hidden="1" customHeight="1" x14ac:dyDescent="0.4">
      <c r="B575" s="6">
        <v>5414</v>
      </c>
      <c r="C575" s="6" t="s">
        <v>61</v>
      </c>
      <c r="D575" s="6">
        <v>69900</v>
      </c>
      <c r="E575" s="6">
        <v>6540</v>
      </c>
      <c r="F575" s="6">
        <v>16340</v>
      </c>
      <c r="H575" s="29">
        <v>5</v>
      </c>
      <c r="I575" s="29">
        <v>4</v>
      </c>
      <c r="J575" s="62">
        <v>14</v>
      </c>
    </row>
    <row r="576" spans="2:10" ht="15" hidden="1" customHeight="1" x14ac:dyDescent="0.4">
      <c r="B576" s="6">
        <v>5415</v>
      </c>
      <c r="C576" s="6" t="s">
        <v>62</v>
      </c>
      <c r="D576" s="6">
        <v>73220</v>
      </c>
      <c r="E576" s="6">
        <v>6540</v>
      </c>
      <c r="F576" s="6">
        <v>16340</v>
      </c>
      <c r="H576" s="29">
        <v>5</v>
      </c>
      <c r="I576" s="29">
        <v>4</v>
      </c>
      <c r="J576" s="62">
        <v>15</v>
      </c>
    </row>
    <row r="577" spans="2:10" ht="15" hidden="1" customHeight="1" x14ac:dyDescent="0.4">
      <c r="B577" s="6">
        <v>5416</v>
      </c>
      <c r="C577" s="6" t="s">
        <v>63</v>
      </c>
      <c r="D577" s="6">
        <v>76540</v>
      </c>
      <c r="E577" s="6">
        <v>6540</v>
      </c>
      <c r="F577" s="6">
        <v>16340</v>
      </c>
      <c r="H577" s="29">
        <v>5</v>
      </c>
      <c r="I577" s="29">
        <v>4</v>
      </c>
      <c r="J577" s="62">
        <v>16</v>
      </c>
    </row>
    <row r="578" spans="2:10" ht="15" hidden="1" customHeight="1" x14ac:dyDescent="0.4">
      <c r="B578" s="6">
        <v>5417</v>
      </c>
      <c r="C578" s="6" t="s">
        <v>64</v>
      </c>
      <c r="D578" s="6">
        <v>79850</v>
      </c>
      <c r="E578" s="6">
        <v>6540</v>
      </c>
      <c r="F578" s="6">
        <v>16340</v>
      </c>
      <c r="H578" s="29">
        <v>5</v>
      </c>
      <c r="I578" s="29">
        <v>4</v>
      </c>
      <c r="J578" s="62">
        <v>17</v>
      </c>
    </row>
    <row r="579" spans="2:10" ht="15" hidden="1" customHeight="1" x14ac:dyDescent="0.4">
      <c r="B579" s="6">
        <v>5418</v>
      </c>
      <c r="C579" s="6" t="s">
        <v>65</v>
      </c>
      <c r="D579" s="6">
        <v>83170</v>
      </c>
      <c r="E579" s="6">
        <v>6540</v>
      </c>
      <c r="F579" s="6">
        <v>16340</v>
      </c>
      <c r="H579" s="29">
        <v>5</v>
      </c>
      <c r="I579" s="29">
        <v>4</v>
      </c>
      <c r="J579" s="62">
        <v>18</v>
      </c>
    </row>
    <row r="580" spans="2:10" ht="15" hidden="1" customHeight="1" x14ac:dyDescent="0.4">
      <c r="B580" s="6">
        <v>5419</v>
      </c>
      <c r="C580" s="6" t="s">
        <v>66</v>
      </c>
      <c r="D580" s="6">
        <v>86490</v>
      </c>
      <c r="E580" s="6">
        <v>6540</v>
      </c>
      <c r="F580" s="6">
        <v>16340</v>
      </c>
      <c r="H580" s="29">
        <v>5</v>
      </c>
      <c r="I580" s="29">
        <v>4</v>
      </c>
      <c r="J580" s="62">
        <v>19</v>
      </c>
    </row>
    <row r="581" spans="2:10" ht="15" hidden="1" customHeight="1" x14ac:dyDescent="0.4">
      <c r="B581" s="6">
        <v>5420</v>
      </c>
      <c r="C581" s="6" t="s">
        <v>67</v>
      </c>
      <c r="D581" s="6">
        <v>89810</v>
      </c>
      <c r="E581" s="6">
        <v>6540</v>
      </c>
      <c r="F581" s="6">
        <v>16340</v>
      </c>
      <c r="H581" s="29">
        <v>5</v>
      </c>
      <c r="I581" s="29">
        <v>4</v>
      </c>
      <c r="J581" s="62">
        <v>20</v>
      </c>
    </row>
    <row r="582" spans="2:10" ht="15" hidden="1" customHeight="1" x14ac:dyDescent="0.4">
      <c r="B582" s="6">
        <v>611</v>
      </c>
      <c r="C582" s="6" t="s">
        <v>48</v>
      </c>
      <c r="D582" s="6">
        <v>14330</v>
      </c>
      <c r="E582" s="6">
        <v>3370</v>
      </c>
      <c r="F582" s="6">
        <v>8430</v>
      </c>
      <c r="H582" s="29">
        <v>6</v>
      </c>
      <c r="I582" s="29">
        <v>1</v>
      </c>
      <c r="J582" s="62">
        <v>1</v>
      </c>
    </row>
    <row r="583" spans="2:10" ht="15" hidden="1" customHeight="1" x14ac:dyDescent="0.4">
      <c r="B583" s="6">
        <v>612</v>
      </c>
      <c r="C583" s="6" t="s">
        <v>49</v>
      </c>
      <c r="D583" s="6">
        <v>16020</v>
      </c>
      <c r="E583" s="6">
        <v>3370</v>
      </c>
      <c r="F583" s="6">
        <v>8430</v>
      </c>
      <c r="H583" s="29">
        <v>6</v>
      </c>
      <c r="I583" s="29">
        <v>1</v>
      </c>
      <c r="J583" s="62">
        <v>2</v>
      </c>
    </row>
    <row r="584" spans="2:10" ht="15" hidden="1" customHeight="1" x14ac:dyDescent="0.4">
      <c r="B584" s="6">
        <v>613</v>
      </c>
      <c r="C584" s="6" t="s">
        <v>50</v>
      </c>
      <c r="D584" s="6">
        <v>17710</v>
      </c>
      <c r="E584" s="6">
        <v>3370</v>
      </c>
      <c r="F584" s="6">
        <v>8430</v>
      </c>
      <c r="H584" s="29">
        <v>6</v>
      </c>
      <c r="I584" s="29">
        <v>1</v>
      </c>
      <c r="J584" s="62">
        <v>3</v>
      </c>
    </row>
    <row r="585" spans="2:10" ht="15" hidden="1" customHeight="1" x14ac:dyDescent="0.4">
      <c r="B585" s="6">
        <v>614</v>
      </c>
      <c r="C585" s="6" t="s">
        <v>51</v>
      </c>
      <c r="D585" s="6">
        <v>19400</v>
      </c>
      <c r="E585" s="6">
        <v>3370</v>
      </c>
      <c r="F585" s="6">
        <v>8430</v>
      </c>
      <c r="H585" s="29">
        <v>6</v>
      </c>
      <c r="I585" s="29">
        <v>1</v>
      </c>
      <c r="J585" s="62">
        <v>4</v>
      </c>
    </row>
    <row r="586" spans="2:10" ht="15" hidden="1" customHeight="1" x14ac:dyDescent="0.4">
      <c r="B586" s="6">
        <v>615</v>
      </c>
      <c r="C586" s="6" t="s">
        <v>52</v>
      </c>
      <c r="D586" s="6">
        <v>21090</v>
      </c>
      <c r="E586" s="6">
        <v>3370</v>
      </c>
      <c r="F586" s="6">
        <v>8430</v>
      </c>
      <c r="H586" s="29">
        <v>6</v>
      </c>
      <c r="I586" s="29">
        <v>1</v>
      </c>
      <c r="J586" s="62">
        <v>5</v>
      </c>
    </row>
    <row r="587" spans="2:10" ht="15" hidden="1" customHeight="1" x14ac:dyDescent="0.4">
      <c r="B587" s="6">
        <v>616</v>
      </c>
      <c r="C587" s="6" t="s">
        <v>53</v>
      </c>
      <c r="D587" s="6">
        <v>22770</v>
      </c>
      <c r="E587" s="6">
        <v>3370</v>
      </c>
      <c r="F587" s="6">
        <v>8430</v>
      </c>
      <c r="H587" s="29">
        <v>6</v>
      </c>
      <c r="I587" s="29">
        <v>1</v>
      </c>
      <c r="J587" s="62">
        <v>6</v>
      </c>
    </row>
    <row r="588" spans="2:10" ht="15" hidden="1" customHeight="1" x14ac:dyDescent="0.4">
      <c r="B588" s="6">
        <v>617</v>
      </c>
      <c r="C588" s="6" t="s">
        <v>54</v>
      </c>
      <c r="D588" s="6">
        <v>24460</v>
      </c>
      <c r="E588" s="6">
        <v>3370</v>
      </c>
      <c r="F588" s="6">
        <v>8430</v>
      </c>
      <c r="H588" s="29">
        <v>6</v>
      </c>
      <c r="I588" s="29">
        <v>1</v>
      </c>
      <c r="J588" s="62">
        <v>7</v>
      </c>
    </row>
    <row r="589" spans="2:10" ht="15" hidden="1" customHeight="1" x14ac:dyDescent="0.4">
      <c r="B589" s="6">
        <v>618</v>
      </c>
      <c r="C589" s="6" t="s">
        <v>55</v>
      </c>
      <c r="D589" s="6">
        <v>26150</v>
      </c>
      <c r="E589" s="6">
        <v>3370</v>
      </c>
      <c r="F589" s="6">
        <v>8430</v>
      </c>
      <c r="H589" s="29">
        <v>6</v>
      </c>
      <c r="I589" s="29">
        <v>1</v>
      </c>
      <c r="J589" s="62">
        <v>8</v>
      </c>
    </row>
    <row r="590" spans="2:10" ht="15" hidden="1" customHeight="1" x14ac:dyDescent="0.4">
      <c r="B590" s="6">
        <v>619</v>
      </c>
      <c r="C590" s="6" t="s">
        <v>56</v>
      </c>
      <c r="D590" s="6">
        <v>27840</v>
      </c>
      <c r="E590" s="6">
        <v>3370</v>
      </c>
      <c r="F590" s="6">
        <v>8430</v>
      </c>
      <c r="H590" s="29">
        <v>6</v>
      </c>
      <c r="I590" s="29">
        <v>1</v>
      </c>
      <c r="J590" s="62">
        <v>9</v>
      </c>
    </row>
    <row r="591" spans="2:10" ht="15" hidden="1" customHeight="1" x14ac:dyDescent="0.4">
      <c r="B591" s="6">
        <v>6110</v>
      </c>
      <c r="C591" s="6" t="s">
        <v>57</v>
      </c>
      <c r="D591" s="6">
        <v>29530</v>
      </c>
      <c r="E591" s="6">
        <v>3370</v>
      </c>
      <c r="F591" s="6">
        <v>8430</v>
      </c>
      <c r="H591" s="29">
        <v>6</v>
      </c>
      <c r="I591" s="29">
        <v>1</v>
      </c>
      <c r="J591" s="62">
        <v>10</v>
      </c>
    </row>
    <row r="592" spans="2:10" ht="15" hidden="1" customHeight="1" x14ac:dyDescent="0.4">
      <c r="B592" s="6">
        <v>6111</v>
      </c>
      <c r="C592" s="6" t="s">
        <v>58</v>
      </c>
      <c r="D592" s="6">
        <v>31220</v>
      </c>
      <c r="E592" s="6">
        <v>3370</v>
      </c>
      <c r="F592" s="6">
        <v>8430</v>
      </c>
      <c r="H592" s="29">
        <v>6</v>
      </c>
      <c r="I592" s="29">
        <v>1</v>
      </c>
      <c r="J592" s="62">
        <v>11</v>
      </c>
    </row>
    <row r="593" spans="2:10" ht="15" hidden="1" customHeight="1" x14ac:dyDescent="0.4">
      <c r="B593" s="6">
        <v>6112</v>
      </c>
      <c r="C593" s="6" t="s">
        <v>59</v>
      </c>
      <c r="D593" s="6">
        <v>32910</v>
      </c>
      <c r="E593" s="6">
        <v>3370</v>
      </c>
      <c r="F593" s="6">
        <v>8430</v>
      </c>
      <c r="H593" s="29">
        <v>6</v>
      </c>
      <c r="I593" s="29">
        <v>1</v>
      </c>
      <c r="J593" s="62">
        <v>12</v>
      </c>
    </row>
    <row r="594" spans="2:10" ht="15" hidden="1" customHeight="1" x14ac:dyDescent="0.4">
      <c r="B594" s="6">
        <v>6113</v>
      </c>
      <c r="C594" s="6" t="s">
        <v>60</v>
      </c>
      <c r="D594" s="6">
        <v>34600</v>
      </c>
      <c r="E594" s="6">
        <v>3370</v>
      </c>
      <c r="F594" s="6">
        <v>8430</v>
      </c>
      <c r="H594" s="29">
        <v>6</v>
      </c>
      <c r="I594" s="29">
        <v>1</v>
      </c>
      <c r="J594" s="62">
        <v>13</v>
      </c>
    </row>
    <row r="595" spans="2:10" ht="15" hidden="1" customHeight="1" x14ac:dyDescent="0.4">
      <c r="B595" s="6">
        <v>6114</v>
      </c>
      <c r="C595" s="6" t="s">
        <v>61</v>
      </c>
      <c r="D595" s="6">
        <v>36290</v>
      </c>
      <c r="E595" s="6">
        <v>3370</v>
      </c>
      <c r="F595" s="6">
        <v>8430</v>
      </c>
      <c r="H595" s="29">
        <v>6</v>
      </c>
      <c r="I595" s="29">
        <v>1</v>
      </c>
      <c r="J595" s="62">
        <v>14</v>
      </c>
    </row>
    <row r="596" spans="2:10" ht="15" hidden="1" customHeight="1" x14ac:dyDescent="0.4">
      <c r="B596" s="6">
        <v>6115</v>
      </c>
      <c r="C596" s="6" t="s">
        <v>62</v>
      </c>
      <c r="D596" s="6">
        <v>37980</v>
      </c>
      <c r="E596" s="6">
        <v>3370</v>
      </c>
      <c r="F596" s="6">
        <v>8430</v>
      </c>
      <c r="H596" s="29">
        <v>6</v>
      </c>
      <c r="I596" s="29">
        <v>1</v>
      </c>
      <c r="J596" s="62">
        <v>15</v>
      </c>
    </row>
    <row r="597" spans="2:10" ht="15" hidden="1" customHeight="1" x14ac:dyDescent="0.4">
      <c r="B597" s="6">
        <v>6116</v>
      </c>
      <c r="C597" s="6" t="s">
        <v>63</v>
      </c>
      <c r="D597" s="6">
        <v>39670</v>
      </c>
      <c r="E597" s="6">
        <v>3370</v>
      </c>
      <c r="F597" s="6">
        <v>8430</v>
      </c>
      <c r="H597" s="29">
        <v>6</v>
      </c>
      <c r="I597" s="29">
        <v>1</v>
      </c>
      <c r="J597" s="62">
        <v>16</v>
      </c>
    </row>
    <row r="598" spans="2:10" ht="15" hidden="1" customHeight="1" x14ac:dyDescent="0.4">
      <c r="B598" s="6">
        <v>6117</v>
      </c>
      <c r="C598" s="6" t="s">
        <v>64</v>
      </c>
      <c r="D598" s="6">
        <v>41360</v>
      </c>
      <c r="E598" s="6">
        <v>3370</v>
      </c>
      <c r="F598" s="6">
        <v>8430</v>
      </c>
      <c r="H598" s="29">
        <v>6</v>
      </c>
      <c r="I598" s="29">
        <v>1</v>
      </c>
      <c r="J598" s="62">
        <v>17</v>
      </c>
    </row>
    <row r="599" spans="2:10" ht="15" hidden="1" customHeight="1" x14ac:dyDescent="0.4">
      <c r="B599" s="6">
        <v>6118</v>
      </c>
      <c r="C599" s="6" t="s">
        <v>65</v>
      </c>
      <c r="D599" s="6">
        <v>43050</v>
      </c>
      <c r="E599" s="6">
        <v>3370</v>
      </c>
      <c r="F599" s="6">
        <v>8430</v>
      </c>
      <c r="H599" s="29">
        <v>6</v>
      </c>
      <c r="I599" s="29">
        <v>1</v>
      </c>
      <c r="J599" s="62">
        <v>18</v>
      </c>
    </row>
    <row r="600" spans="2:10" ht="15" hidden="1" customHeight="1" x14ac:dyDescent="0.4">
      <c r="B600" s="6">
        <v>6119</v>
      </c>
      <c r="C600" s="6" t="s">
        <v>66</v>
      </c>
      <c r="D600" s="6">
        <v>44740</v>
      </c>
      <c r="E600" s="6">
        <v>3370</v>
      </c>
      <c r="F600" s="6">
        <v>8430</v>
      </c>
      <c r="H600" s="29">
        <v>6</v>
      </c>
      <c r="I600" s="29">
        <v>1</v>
      </c>
      <c r="J600" s="62">
        <v>19</v>
      </c>
    </row>
    <row r="601" spans="2:10" ht="15" hidden="1" customHeight="1" x14ac:dyDescent="0.4">
      <c r="B601" s="6">
        <v>6120</v>
      </c>
      <c r="C601" s="6" t="s">
        <v>67</v>
      </c>
      <c r="D601" s="6">
        <v>46430</v>
      </c>
      <c r="E601" s="6">
        <v>3370</v>
      </c>
      <c r="F601" s="6">
        <v>8430</v>
      </c>
      <c r="H601" s="29">
        <v>6</v>
      </c>
      <c r="I601" s="29">
        <v>1</v>
      </c>
      <c r="J601" s="62">
        <v>20</v>
      </c>
    </row>
    <row r="602" spans="2:10" ht="15" hidden="1" customHeight="1" x14ac:dyDescent="0.4">
      <c r="B602" s="6">
        <v>621</v>
      </c>
      <c r="C602" s="6" t="s">
        <v>48</v>
      </c>
      <c r="D602" s="6">
        <v>16490</v>
      </c>
      <c r="E602" s="6">
        <v>3870</v>
      </c>
      <c r="F602" s="6">
        <v>9680</v>
      </c>
      <c r="H602" s="29">
        <v>6</v>
      </c>
      <c r="I602" s="29">
        <v>2</v>
      </c>
      <c r="J602" s="62">
        <v>1</v>
      </c>
    </row>
    <row r="603" spans="2:10" ht="15" hidden="1" customHeight="1" x14ac:dyDescent="0.4">
      <c r="B603" s="6">
        <v>622</v>
      </c>
      <c r="C603" s="6" t="s">
        <v>49</v>
      </c>
      <c r="D603" s="6">
        <v>18460</v>
      </c>
      <c r="E603" s="6">
        <v>3870</v>
      </c>
      <c r="F603" s="6">
        <v>9680</v>
      </c>
      <c r="H603" s="29">
        <v>6</v>
      </c>
      <c r="I603" s="29">
        <v>2</v>
      </c>
      <c r="J603" s="62">
        <v>2</v>
      </c>
    </row>
    <row r="604" spans="2:10" ht="15" hidden="1" customHeight="1" x14ac:dyDescent="0.4">
      <c r="B604" s="6">
        <v>623</v>
      </c>
      <c r="C604" s="6" t="s">
        <v>50</v>
      </c>
      <c r="D604" s="6">
        <v>20430</v>
      </c>
      <c r="E604" s="6">
        <v>3870</v>
      </c>
      <c r="F604" s="6">
        <v>9680</v>
      </c>
      <c r="H604" s="29">
        <v>6</v>
      </c>
      <c r="I604" s="29">
        <v>2</v>
      </c>
      <c r="J604" s="62">
        <v>3</v>
      </c>
    </row>
    <row r="605" spans="2:10" ht="15" hidden="1" customHeight="1" x14ac:dyDescent="0.4">
      <c r="B605" s="6">
        <v>624</v>
      </c>
      <c r="C605" s="6" t="s">
        <v>51</v>
      </c>
      <c r="D605" s="6">
        <v>22400</v>
      </c>
      <c r="E605" s="6">
        <v>3870</v>
      </c>
      <c r="F605" s="6">
        <v>9680</v>
      </c>
      <c r="H605" s="29">
        <v>6</v>
      </c>
      <c r="I605" s="29">
        <v>2</v>
      </c>
      <c r="J605" s="62">
        <v>4</v>
      </c>
    </row>
    <row r="606" spans="2:10" ht="15" hidden="1" customHeight="1" x14ac:dyDescent="0.4">
      <c r="B606" s="6">
        <v>625</v>
      </c>
      <c r="C606" s="6" t="s">
        <v>52</v>
      </c>
      <c r="D606" s="6">
        <v>24380</v>
      </c>
      <c r="E606" s="6">
        <v>3870</v>
      </c>
      <c r="F606" s="6">
        <v>9680</v>
      </c>
      <c r="H606" s="29">
        <v>6</v>
      </c>
      <c r="I606" s="29">
        <v>2</v>
      </c>
      <c r="J606" s="62">
        <v>5</v>
      </c>
    </row>
    <row r="607" spans="2:10" ht="15" hidden="1" customHeight="1" x14ac:dyDescent="0.4">
      <c r="B607" s="6">
        <v>626</v>
      </c>
      <c r="C607" s="6" t="s">
        <v>53</v>
      </c>
      <c r="D607" s="6">
        <v>26350</v>
      </c>
      <c r="E607" s="6">
        <v>3870</v>
      </c>
      <c r="F607" s="6">
        <v>9680</v>
      </c>
      <c r="H607" s="29">
        <v>6</v>
      </c>
      <c r="I607" s="29">
        <v>2</v>
      </c>
      <c r="J607" s="62">
        <v>6</v>
      </c>
    </row>
    <row r="608" spans="2:10" ht="15" hidden="1" customHeight="1" x14ac:dyDescent="0.4">
      <c r="B608" s="6">
        <v>627</v>
      </c>
      <c r="C608" s="6" t="s">
        <v>54</v>
      </c>
      <c r="D608" s="6">
        <v>28320</v>
      </c>
      <c r="E608" s="6">
        <v>3870</v>
      </c>
      <c r="F608" s="6">
        <v>9680</v>
      </c>
      <c r="H608" s="29">
        <v>6</v>
      </c>
      <c r="I608" s="29">
        <v>2</v>
      </c>
      <c r="J608" s="62">
        <v>7</v>
      </c>
    </row>
    <row r="609" spans="2:10" ht="15" hidden="1" customHeight="1" x14ac:dyDescent="0.4">
      <c r="B609" s="6">
        <v>628</v>
      </c>
      <c r="C609" s="6" t="s">
        <v>55</v>
      </c>
      <c r="D609" s="6">
        <v>30290</v>
      </c>
      <c r="E609" s="6">
        <v>3870</v>
      </c>
      <c r="F609" s="6">
        <v>9680</v>
      </c>
      <c r="H609" s="29">
        <v>6</v>
      </c>
      <c r="I609" s="29">
        <v>2</v>
      </c>
      <c r="J609" s="62">
        <v>8</v>
      </c>
    </row>
    <row r="610" spans="2:10" ht="15" hidden="1" customHeight="1" x14ac:dyDescent="0.4">
      <c r="B610" s="6">
        <v>629</v>
      </c>
      <c r="C610" s="6" t="s">
        <v>56</v>
      </c>
      <c r="D610" s="6">
        <v>32270</v>
      </c>
      <c r="E610" s="6">
        <v>3870</v>
      </c>
      <c r="F610" s="6">
        <v>9680</v>
      </c>
      <c r="H610" s="29">
        <v>6</v>
      </c>
      <c r="I610" s="29">
        <v>2</v>
      </c>
      <c r="J610" s="62">
        <v>9</v>
      </c>
    </row>
    <row r="611" spans="2:10" ht="15" hidden="1" customHeight="1" x14ac:dyDescent="0.4">
      <c r="B611" s="6">
        <v>6210</v>
      </c>
      <c r="C611" s="6" t="s">
        <v>57</v>
      </c>
      <c r="D611" s="6">
        <v>34240</v>
      </c>
      <c r="E611" s="6">
        <v>3870</v>
      </c>
      <c r="F611" s="6">
        <v>9680</v>
      </c>
      <c r="H611" s="29">
        <v>6</v>
      </c>
      <c r="I611" s="29">
        <v>2</v>
      </c>
      <c r="J611" s="62">
        <v>10</v>
      </c>
    </row>
    <row r="612" spans="2:10" ht="15" hidden="1" customHeight="1" x14ac:dyDescent="0.4">
      <c r="B612" s="6">
        <v>6211</v>
      </c>
      <c r="C612" s="6" t="s">
        <v>58</v>
      </c>
      <c r="D612" s="6">
        <v>36190</v>
      </c>
      <c r="E612" s="6">
        <v>3870</v>
      </c>
      <c r="F612" s="6">
        <v>9680</v>
      </c>
      <c r="H612" s="29">
        <v>6</v>
      </c>
      <c r="I612" s="29">
        <v>2</v>
      </c>
      <c r="J612" s="62">
        <v>11</v>
      </c>
    </row>
    <row r="613" spans="2:10" ht="15" hidden="1" customHeight="1" x14ac:dyDescent="0.4">
      <c r="B613" s="6">
        <v>6212</v>
      </c>
      <c r="C613" s="6" t="s">
        <v>59</v>
      </c>
      <c r="D613" s="6">
        <v>38140</v>
      </c>
      <c r="E613" s="6">
        <v>3870</v>
      </c>
      <c r="F613" s="6">
        <v>9680</v>
      </c>
      <c r="H613" s="29">
        <v>6</v>
      </c>
      <c r="I613" s="29">
        <v>2</v>
      </c>
      <c r="J613" s="62">
        <v>12</v>
      </c>
    </row>
    <row r="614" spans="2:10" ht="15" hidden="1" customHeight="1" x14ac:dyDescent="0.4">
      <c r="B614" s="6">
        <v>6213</v>
      </c>
      <c r="C614" s="6" t="s">
        <v>60</v>
      </c>
      <c r="D614" s="6">
        <v>40090</v>
      </c>
      <c r="E614" s="6">
        <v>3870</v>
      </c>
      <c r="F614" s="6">
        <v>9680</v>
      </c>
      <c r="H614" s="29">
        <v>6</v>
      </c>
      <c r="I614" s="29">
        <v>2</v>
      </c>
      <c r="J614" s="62">
        <v>13</v>
      </c>
    </row>
    <row r="615" spans="2:10" ht="15" hidden="1" customHeight="1" x14ac:dyDescent="0.4">
      <c r="B615" s="6">
        <v>6214</v>
      </c>
      <c r="C615" s="6" t="s">
        <v>61</v>
      </c>
      <c r="D615" s="6">
        <v>42040</v>
      </c>
      <c r="E615" s="6">
        <v>3870</v>
      </c>
      <c r="F615" s="6">
        <v>9680</v>
      </c>
      <c r="H615" s="29">
        <v>6</v>
      </c>
      <c r="I615" s="29">
        <v>2</v>
      </c>
      <c r="J615" s="62">
        <v>14</v>
      </c>
    </row>
    <row r="616" spans="2:10" ht="15" hidden="1" customHeight="1" x14ac:dyDescent="0.4">
      <c r="B616" s="6">
        <v>6215</v>
      </c>
      <c r="C616" s="6" t="s">
        <v>62</v>
      </c>
      <c r="D616" s="6">
        <v>43990</v>
      </c>
      <c r="E616" s="6">
        <v>3870</v>
      </c>
      <c r="F616" s="6">
        <v>9680</v>
      </c>
      <c r="H616" s="29">
        <v>6</v>
      </c>
      <c r="I616" s="29">
        <v>2</v>
      </c>
      <c r="J616" s="62">
        <v>15</v>
      </c>
    </row>
    <row r="617" spans="2:10" ht="15" hidden="1" customHeight="1" x14ac:dyDescent="0.4">
      <c r="B617" s="6">
        <v>6216</v>
      </c>
      <c r="C617" s="6" t="s">
        <v>63</v>
      </c>
      <c r="D617" s="6">
        <v>45940</v>
      </c>
      <c r="E617" s="6">
        <v>3870</v>
      </c>
      <c r="F617" s="6">
        <v>9680</v>
      </c>
      <c r="H617" s="29">
        <v>6</v>
      </c>
      <c r="I617" s="29">
        <v>2</v>
      </c>
      <c r="J617" s="62">
        <v>16</v>
      </c>
    </row>
    <row r="618" spans="2:10" ht="15" hidden="1" customHeight="1" x14ac:dyDescent="0.4">
      <c r="B618" s="6">
        <v>6217</v>
      </c>
      <c r="C618" s="6" t="s">
        <v>64</v>
      </c>
      <c r="D618" s="6">
        <v>47890</v>
      </c>
      <c r="E618" s="6">
        <v>3870</v>
      </c>
      <c r="F618" s="6">
        <v>9680</v>
      </c>
      <c r="H618" s="29">
        <v>6</v>
      </c>
      <c r="I618" s="29">
        <v>2</v>
      </c>
      <c r="J618" s="62">
        <v>17</v>
      </c>
    </row>
    <row r="619" spans="2:10" ht="15" hidden="1" customHeight="1" x14ac:dyDescent="0.4">
      <c r="B619" s="6">
        <v>6218</v>
      </c>
      <c r="C619" s="6" t="s">
        <v>65</v>
      </c>
      <c r="D619" s="6">
        <v>49840</v>
      </c>
      <c r="E619" s="6">
        <v>3870</v>
      </c>
      <c r="F619" s="6">
        <v>9680</v>
      </c>
      <c r="H619" s="29">
        <v>6</v>
      </c>
      <c r="I619" s="29">
        <v>2</v>
      </c>
      <c r="J619" s="62">
        <v>18</v>
      </c>
    </row>
    <row r="620" spans="2:10" ht="15" hidden="1" customHeight="1" x14ac:dyDescent="0.4">
      <c r="B620" s="6">
        <v>6219</v>
      </c>
      <c r="C620" s="6" t="s">
        <v>66</v>
      </c>
      <c r="D620" s="6">
        <v>51790</v>
      </c>
      <c r="E620" s="6">
        <v>3870</v>
      </c>
      <c r="F620" s="6">
        <v>9680</v>
      </c>
      <c r="H620" s="29">
        <v>6</v>
      </c>
      <c r="I620" s="29">
        <v>2</v>
      </c>
      <c r="J620" s="62">
        <v>19</v>
      </c>
    </row>
    <row r="621" spans="2:10" ht="15" hidden="1" customHeight="1" x14ac:dyDescent="0.4">
      <c r="B621" s="6">
        <v>6220</v>
      </c>
      <c r="C621" s="6" t="s">
        <v>67</v>
      </c>
      <c r="D621" s="6">
        <v>53740</v>
      </c>
      <c r="E621" s="6">
        <v>3870</v>
      </c>
      <c r="F621" s="6">
        <v>9680</v>
      </c>
      <c r="H621" s="29">
        <v>6</v>
      </c>
      <c r="I621" s="29">
        <v>2</v>
      </c>
      <c r="J621" s="62">
        <v>20</v>
      </c>
    </row>
    <row r="622" spans="2:10" ht="15" hidden="1" customHeight="1" x14ac:dyDescent="0.4">
      <c r="B622" s="6">
        <v>631</v>
      </c>
      <c r="C622" s="6" t="s">
        <v>48</v>
      </c>
      <c r="D622" s="6">
        <v>20790</v>
      </c>
      <c r="E622" s="6">
        <v>5070</v>
      </c>
      <c r="F622" s="6">
        <v>12670</v>
      </c>
      <c r="H622" s="29">
        <v>6</v>
      </c>
      <c r="I622" s="29">
        <v>3</v>
      </c>
      <c r="J622" s="62">
        <v>1</v>
      </c>
    </row>
    <row r="623" spans="2:10" ht="15" hidden="1" customHeight="1" x14ac:dyDescent="0.4">
      <c r="B623" s="6">
        <v>632</v>
      </c>
      <c r="C623" s="6" t="s">
        <v>49</v>
      </c>
      <c r="D623" s="6">
        <v>23430</v>
      </c>
      <c r="E623" s="6">
        <v>5070</v>
      </c>
      <c r="F623" s="6">
        <v>12670</v>
      </c>
      <c r="H623" s="29">
        <v>6</v>
      </c>
      <c r="I623" s="29">
        <v>3</v>
      </c>
      <c r="J623" s="62">
        <v>2</v>
      </c>
    </row>
    <row r="624" spans="2:10" ht="15" hidden="1" customHeight="1" x14ac:dyDescent="0.4">
      <c r="B624" s="6">
        <v>633</v>
      </c>
      <c r="C624" s="6" t="s">
        <v>50</v>
      </c>
      <c r="D624" s="6">
        <v>26080</v>
      </c>
      <c r="E624" s="6">
        <v>5070</v>
      </c>
      <c r="F624" s="6">
        <v>12670</v>
      </c>
      <c r="H624" s="29">
        <v>6</v>
      </c>
      <c r="I624" s="29">
        <v>3</v>
      </c>
      <c r="J624" s="62">
        <v>3</v>
      </c>
    </row>
    <row r="625" spans="2:10" ht="15" hidden="1" customHeight="1" x14ac:dyDescent="0.4">
      <c r="B625" s="6">
        <v>634</v>
      </c>
      <c r="C625" s="6" t="s">
        <v>51</v>
      </c>
      <c r="D625" s="6">
        <v>28720</v>
      </c>
      <c r="E625" s="6">
        <v>5070</v>
      </c>
      <c r="F625" s="6">
        <v>12670</v>
      </c>
      <c r="H625" s="29">
        <v>6</v>
      </c>
      <c r="I625" s="29">
        <v>3</v>
      </c>
      <c r="J625" s="62">
        <v>4</v>
      </c>
    </row>
    <row r="626" spans="2:10" ht="15" hidden="1" customHeight="1" x14ac:dyDescent="0.4">
      <c r="B626" s="6">
        <v>635</v>
      </c>
      <c r="C626" s="6" t="s">
        <v>52</v>
      </c>
      <c r="D626" s="6">
        <v>31370</v>
      </c>
      <c r="E626" s="6">
        <v>5070</v>
      </c>
      <c r="F626" s="6">
        <v>12670</v>
      </c>
      <c r="H626" s="29">
        <v>6</v>
      </c>
      <c r="I626" s="29">
        <v>3</v>
      </c>
      <c r="J626" s="62">
        <v>5</v>
      </c>
    </row>
    <row r="627" spans="2:10" ht="15" hidden="1" customHeight="1" x14ac:dyDescent="0.4">
      <c r="B627" s="6">
        <v>636</v>
      </c>
      <c r="C627" s="6" t="s">
        <v>53</v>
      </c>
      <c r="D627" s="6">
        <v>34010</v>
      </c>
      <c r="E627" s="6">
        <v>5070</v>
      </c>
      <c r="F627" s="6">
        <v>12670</v>
      </c>
      <c r="H627" s="29">
        <v>6</v>
      </c>
      <c r="I627" s="29">
        <v>3</v>
      </c>
      <c r="J627" s="62">
        <v>6</v>
      </c>
    </row>
    <row r="628" spans="2:10" ht="15" hidden="1" customHeight="1" x14ac:dyDescent="0.4">
      <c r="B628" s="6">
        <v>637</v>
      </c>
      <c r="C628" s="6" t="s">
        <v>54</v>
      </c>
      <c r="D628" s="6">
        <v>36650</v>
      </c>
      <c r="E628" s="6">
        <v>5070</v>
      </c>
      <c r="F628" s="6">
        <v>12670</v>
      </c>
      <c r="H628" s="29">
        <v>6</v>
      </c>
      <c r="I628" s="29">
        <v>3</v>
      </c>
      <c r="J628" s="62">
        <v>7</v>
      </c>
    </row>
    <row r="629" spans="2:10" ht="15" hidden="1" customHeight="1" x14ac:dyDescent="0.4">
      <c r="B629" s="6">
        <v>638</v>
      </c>
      <c r="C629" s="6" t="s">
        <v>55</v>
      </c>
      <c r="D629" s="6">
        <v>39300</v>
      </c>
      <c r="E629" s="6">
        <v>5070</v>
      </c>
      <c r="F629" s="6">
        <v>12670</v>
      </c>
      <c r="H629" s="29">
        <v>6</v>
      </c>
      <c r="I629" s="29">
        <v>3</v>
      </c>
      <c r="J629" s="62">
        <v>8</v>
      </c>
    </row>
    <row r="630" spans="2:10" ht="15" hidden="1" customHeight="1" x14ac:dyDescent="0.4">
      <c r="B630" s="6">
        <v>639</v>
      </c>
      <c r="C630" s="6" t="s">
        <v>56</v>
      </c>
      <c r="D630" s="6">
        <v>41940</v>
      </c>
      <c r="E630" s="6">
        <v>5070</v>
      </c>
      <c r="F630" s="6">
        <v>12670</v>
      </c>
      <c r="H630" s="29">
        <v>6</v>
      </c>
      <c r="I630" s="29">
        <v>3</v>
      </c>
      <c r="J630" s="62">
        <v>9</v>
      </c>
    </row>
    <row r="631" spans="2:10" ht="15" hidden="1" customHeight="1" x14ac:dyDescent="0.4">
      <c r="B631" s="6">
        <v>6310</v>
      </c>
      <c r="C631" s="6" t="s">
        <v>57</v>
      </c>
      <c r="D631" s="6">
        <v>44590</v>
      </c>
      <c r="E631" s="6">
        <v>5070</v>
      </c>
      <c r="F631" s="6">
        <v>12670</v>
      </c>
      <c r="H631" s="29">
        <v>6</v>
      </c>
      <c r="I631" s="29">
        <v>3</v>
      </c>
      <c r="J631" s="62">
        <v>10</v>
      </c>
    </row>
    <row r="632" spans="2:10" ht="15" hidden="1" customHeight="1" x14ac:dyDescent="0.4">
      <c r="B632" s="6">
        <v>6311</v>
      </c>
      <c r="C632" s="6" t="s">
        <v>58</v>
      </c>
      <c r="D632" s="6">
        <v>47160</v>
      </c>
      <c r="E632" s="6">
        <v>5070</v>
      </c>
      <c r="F632" s="6">
        <v>12670</v>
      </c>
      <c r="H632" s="29">
        <v>6</v>
      </c>
      <c r="I632" s="29">
        <v>3</v>
      </c>
      <c r="J632" s="62">
        <v>11</v>
      </c>
    </row>
    <row r="633" spans="2:10" ht="15" hidden="1" customHeight="1" x14ac:dyDescent="0.4">
      <c r="B633" s="6">
        <v>6312</v>
      </c>
      <c r="C633" s="6" t="s">
        <v>59</v>
      </c>
      <c r="D633" s="6">
        <v>49730</v>
      </c>
      <c r="E633" s="6">
        <v>5070</v>
      </c>
      <c r="F633" s="6">
        <v>12670</v>
      </c>
      <c r="H633" s="29">
        <v>6</v>
      </c>
      <c r="I633" s="29">
        <v>3</v>
      </c>
      <c r="J633" s="62">
        <v>12</v>
      </c>
    </row>
    <row r="634" spans="2:10" ht="15" hidden="1" customHeight="1" x14ac:dyDescent="0.4">
      <c r="B634" s="6">
        <v>6313</v>
      </c>
      <c r="C634" s="6" t="s">
        <v>60</v>
      </c>
      <c r="D634" s="6">
        <v>52300</v>
      </c>
      <c r="E634" s="6">
        <v>5070</v>
      </c>
      <c r="F634" s="6">
        <v>12670</v>
      </c>
      <c r="H634" s="29">
        <v>6</v>
      </c>
      <c r="I634" s="29">
        <v>3</v>
      </c>
      <c r="J634" s="62">
        <v>13</v>
      </c>
    </row>
    <row r="635" spans="2:10" ht="15" hidden="1" customHeight="1" x14ac:dyDescent="0.4">
      <c r="B635" s="6">
        <v>6314</v>
      </c>
      <c r="C635" s="6" t="s">
        <v>61</v>
      </c>
      <c r="D635" s="6">
        <v>54870</v>
      </c>
      <c r="E635" s="6">
        <v>5070</v>
      </c>
      <c r="F635" s="6">
        <v>12670</v>
      </c>
      <c r="H635" s="29">
        <v>6</v>
      </c>
      <c r="I635" s="29">
        <v>3</v>
      </c>
      <c r="J635" s="62">
        <v>14</v>
      </c>
    </row>
    <row r="636" spans="2:10" ht="15" hidden="1" customHeight="1" x14ac:dyDescent="0.4">
      <c r="B636" s="6">
        <v>6315</v>
      </c>
      <c r="C636" s="6" t="s">
        <v>62</v>
      </c>
      <c r="D636" s="6">
        <v>57440</v>
      </c>
      <c r="E636" s="6">
        <v>5070</v>
      </c>
      <c r="F636" s="6">
        <v>12670</v>
      </c>
      <c r="H636" s="29">
        <v>6</v>
      </c>
      <c r="I636" s="29">
        <v>3</v>
      </c>
      <c r="J636" s="62">
        <v>15</v>
      </c>
    </row>
    <row r="637" spans="2:10" ht="15" hidden="1" customHeight="1" x14ac:dyDescent="0.4">
      <c r="B637" s="6">
        <v>6316</v>
      </c>
      <c r="C637" s="6" t="s">
        <v>63</v>
      </c>
      <c r="D637" s="6">
        <v>60010</v>
      </c>
      <c r="E637" s="6">
        <v>5070</v>
      </c>
      <c r="F637" s="6">
        <v>12670</v>
      </c>
      <c r="H637" s="29">
        <v>6</v>
      </c>
      <c r="I637" s="29">
        <v>3</v>
      </c>
      <c r="J637" s="62">
        <v>16</v>
      </c>
    </row>
    <row r="638" spans="2:10" ht="15" hidden="1" customHeight="1" x14ac:dyDescent="0.4">
      <c r="B638" s="6">
        <v>6317</v>
      </c>
      <c r="C638" s="6" t="s">
        <v>64</v>
      </c>
      <c r="D638" s="6">
        <v>62580</v>
      </c>
      <c r="E638" s="6">
        <v>5070</v>
      </c>
      <c r="F638" s="6">
        <v>12670</v>
      </c>
      <c r="H638" s="29">
        <v>6</v>
      </c>
      <c r="I638" s="29">
        <v>3</v>
      </c>
      <c r="J638" s="62">
        <v>17</v>
      </c>
    </row>
    <row r="639" spans="2:10" ht="15" hidden="1" customHeight="1" x14ac:dyDescent="0.4">
      <c r="B639" s="6">
        <v>6318</v>
      </c>
      <c r="C639" s="6" t="s">
        <v>65</v>
      </c>
      <c r="D639" s="6">
        <v>65150</v>
      </c>
      <c r="E639" s="6">
        <v>5070</v>
      </c>
      <c r="F639" s="6">
        <v>12670</v>
      </c>
      <c r="H639" s="29">
        <v>6</v>
      </c>
      <c r="I639" s="29">
        <v>3</v>
      </c>
      <c r="J639" s="62">
        <v>18</v>
      </c>
    </row>
    <row r="640" spans="2:10" ht="15" hidden="1" customHeight="1" x14ac:dyDescent="0.4">
      <c r="B640" s="6">
        <v>6319</v>
      </c>
      <c r="C640" s="6" t="s">
        <v>66</v>
      </c>
      <c r="D640" s="6">
        <v>67720</v>
      </c>
      <c r="E640" s="6">
        <v>5070</v>
      </c>
      <c r="F640" s="6">
        <v>12670</v>
      </c>
      <c r="H640" s="29">
        <v>6</v>
      </c>
      <c r="I640" s="29">
        <v>3</v>
      </c>
      <c r="J640" s="62">
        <v>19</v>
      </c>
    </row>
    <row r="641" spans="2:10" ht="15" hidden="1" customHeight="1" x14ac:dyDescent="0.4">
      <c r="B641" s="6">
        <v>6320</v>
      </c>
      <c r="C641" s="6" t="s">
        <v>67</v>
      </c>
      <c r="D641" s="6">
        <v>70290</v>
      </c>
      <c r="E641" s="6">
        <v>5070</v>
      </c>
      <c r="F641" s="6">
        <v>12670</v>
      </c>
      <c r="H641" s="29">
        <v>6</v>
      </c>
      <c r="I641" s="29">
        <v>3</v>
      </c>
      <c r="J641" s="62">
        <v>20</v>
      </c>
    </row>
    <row r="642" spans="2:10" ht="15" hidden="1" customHeight="1" x14ac:dyDescent="0.4">
      <c r="B642" s="6">
        <v>641</v>
      </c>
      <c r="C642" s="6" t="s">
        <v>48</v>
      </c>
      <c r="D642" s="6">
        <v>25860</v>
      </c>
      <c r="E642" s="6">
        <v>6550</v>
      </c>
      <c r="F642" s="6">
        <v>16370</v>
      </c>
      <c r="H642" s="29">
        <v>6</v>
      </c>
      <c r="I642" s="29">
        <v>4</v>
      </c>
      <c r="J642" s="62">
        <v>1</v>
      </c>
    </row>
    <row r="643" spans="2:10" ht="15" hidden="1" customHeight="1" x14ac:dyDescent="0.4">
      <c r="B643" s="6">
        <v>642</v>
      </c>
      <c r="C643" s="6" t="s">
        <v>49</v>
      </c>
      <c r="D643" s="6">
        <v>29290</v>
      </c>
      <c r="E643" s="6">
        <v>6550</v>
      </c>
      <c r="F643" s="6">
        <v>16370</v>
      </c>
      <c r="H643" s="29">
        <v>6</v>
      </c>
      <c r="I643" s="29">
        <v>4</v>
      </c>
      <c r="J643" s="62">
        <v>2</v>
      </c>
    </row>
    <row r="644" spans="2:10" ht="15" hidden="1" customHeight="1" x14ac:dyDescent="0.4">
      <c r="B644" s="6">
        <v>643</v>
      </c>
      <c r="C644" s="6" t="s">
        <v>50</v>
      </c>
      <c r="D644" s="6">
        <v>32710</v>
      </c>
      <c r="E644" s="6">
        <v>6550</v>
      </c>
      <c r="F644" s="6">
        <v>16370</v>
      </c>
      <c r="H644" s="29">
        <v>6</v>
      </c>
      <c r="I644" s="29">
        <v>4</v>
      </c>
      <c r="J644" s="62">
        <v>3</v>
      </c>
    </row>
    <row r="645" spans="2:10" ht="15" hidden="1" customHeight="1" x14ac:dyDescent="0.4">
      <c r="B645" s="6">
        <v>644</v>
      </c>
      <c r="C645" s="6" t="s">
        <v>51</v>
      </c>
      <c r="D645" s="6">
        <v>36140</v>
      </c>
      <c r="E645" s="6">
        <v>6550</v>
      </c>
      <c r="F645" s="6">
        <v>16370</v>
      </c>
      <c r="H645" s="29">
        <v>6</v>
      </c>
      <c r="I645" s="29">
        <v>4</v>
      </c>
      <c r="J645" s="62">
        <v>4</v>
      </c>
    </row>
    <row r="646" spans="2:10" ht="15" hidden="1" customHeight="1" x14ac:dyDescent="0.4">
      <c r="B646" s="6">
        <v>645</v>
      </c>
      <c r="C646" s="6" t="s">
        <v>52</v>
      </c>
      <c r="D646" s="6">
        <v>39570</v>
      </c>
      <c r="E646" s="6">
        <v>6550</v>
      </c>
      <c r="F646" s="6">
        <v>16370</v>
      </c>
      <c r="H646" s="29">
        <v>6</v>
      </c>
      <c r="I646" s="29">
        <v>4</v>
      </c>
      <c r="J646" s="62">
        <v>5</v>
      </c>
    </row>
    <row r="647" spans="2:10" ht="15" hidden="1" customHeight="1" x14ac:dyDescent="0.4">
      <c r="B647" s="6">
        <v>646</v>
      </c>
      <c r="C647" s="6" t="s">
        <v>53</v>
      </c>
      <c r="D647" s="6">
        <v>43000</v>
      </c>
      <c r="E647" s="6">
        <v>6550</v>
      </c>
      <c r="F647" s="6">
        <v>16370</v>
      </c>
      <c r="H647" s="29">
        <v>6</v>
      </c>
      <c r="I647" s="29">
        <v>4</v>
      </c>
      <c r="J647" s="62">
        <v>6</v>
      </c>
    </row>
    <row r="648" spans="2:10" ht="15" hidden="1" customHeight="1" x14ac:dyDescent="0.4">
      <c r="B648" s="6">
        <v>647</v>
      </c>
      <c r="C648" s="6" t="s">
        <v>54</v>
      </c>
      <c r="D648" s="6">
        <v>46430</v>
      </c>
      <c r="E648" s="6">
        <v>6550</v>
      </c>
      <c r="F648" s="6">
        <v>16370</v>
      </c>
      <c r="H648" s="29">
        <v>6</v>
      </c>
      <c r="I648" s="29">
        <v>4</v>
      </c>
      <c r="J648" s="62">
        <v>7</v>
      </c>
    </row>
    <row r="649" spans="2:10" ht="15" hidden="1" customHeight="1" x14ac:dyDescent="0.4">
      <c r="B649" s="6">
        <v>648</v>
      </c>
      <c r="C649" s="6" t="s">
        <v>55</v>
      </c>
      <c r="D649" s="6">
        <v>49860</v>
      </c>
      <c r="E649" s="6">
        <v>6550</v>
      </c>
      <c r="F649" s="6">
        <v>16370</v>
      </c>
      <c r="H649" s="29">
        <v>6</v>
      </c>
      <c r="I649" s="29">
        <v>4</v>
      </c>
      <c r="J649" s="62">
        <v>8</v>
      </c>
    </row>
    <row r="650" spans="2:10" ht="15" hidden="1" customHeight="1" x14ac:dyDescent="0.4">
      <c r="B650" s="6">
        <v>649</v>
      </c>
      <c r="C650" s="6" t="s">
        <v>56</v>
      </c>
      <c r="D650" s="6">
        <v>53290</v>
      </c>
      <c r="E650" s="6">
        <v>6550</v>
      </c>
      <c r="F650" s="6">
        <v>16370</v>
      </c>
      <c r="H650" s="29">
        <v>6</v>
      </c>
      <c r="I650" s="29">
        <v>4</v>
      </c>
      <c r="J650" s="62">
        <v>9</v>
      </c>
    </row>
    <row r="651" spans="2:10" ht="15" hidden="1" customHeight="1" x14ac:dyDescent="0.4">
      <c r="B651" s="6">
        <v>6410</v>
      </c>
      <c r="C651" s="6" t="s">
        <v>57</v>
      </c>
      <c r="D651" s="6">
        <v>56720</v>
      </c>
      <c r="E651" s="6">
        <v>6550</v>
      </c>
      <c r="F651" s="6">
        <v>16370</v>
      </c>
      <c r="H651" s="29">
        <v>6</v>
      </c>
      <c r="I651" s="29">
        <v>4</v>
      </c>
      <c r="J651" s="62">
        <v>10</v>
      </c>
    </row>
    <row r="652" spans="2:10" ht="15" hidden="1" customHeight="1" x14ac:dyDescent="0.4">
      <c r="B652" s="6">
        <v>6411</v>
      </c>
      <c r="C652" s="6" t="s">
        <v>58</v>
      </c>
      <c r="D652" s="6">
        <v>60040</v>
      </c>
      <c r="E652" s="6">
        <v>6550</v>
      </c>
      <c r="F652" s="6">
        <v>16370</v>
      </c>
      <c r="H652" s="29">
        <v>6</v>
      </c>
      <c r="I652" s="29">
        <v>4</v>
      </c>
      <c r="J652" s="62">
        <v>11</v>
      </c>
    </row>
    <row r="653" spans="2:10" ht="15" hidden="1" customHeight="1" x14ac:dyDescent="0.4">
      <c r="B653" s="6">
        <v>6412</v>
      </c>
      <c r="C653" s="6" t="s">
        <v>59</v>
      </c>
      <c r="D653" s="6">
        <v>63360</v>
      </c>
      <c r="E653" s="6">
        <v>6550</v>
      </c>
      <c r="F653" s="6">
        <v>16370</v>
      </c>
      <c r="H653" s="29">
        <v>6</v>
      </c>
      <c r="I653" s="29">
        <v>4</v>
      </c>
      <c r="J653" s="62">
        <v>12</v>
      </c>
    </row>
    <row r="654" spans="2:10" ht="15" hidden="1" customHeight="1" x14ac:dyDescent="0.4">
      <c r="B654" s="6">
        <v>6413</v>
      </c>
      <c r="C654" s="6" t="s">
        <v>60</v>
      </c>
      <c r="D654" s="6">
        <v>66690</v>
      </c>
      <c r="E654" s="6">
        <v>6550</v>
      </c>
      <c r="F654" s="6">
        <v>16370</v>
      </c>
      <c r="H654" s="29">
        <v>6</v>
      </c>
      <c r="I654" s="29">
        <v>4</v>
      </c>
      <c r="J654" s="62">
        <v>13</v>
      </c>
    </row>
    <row r="655" spans="2:10" ht="15" hidden="1" customHeight="1" x14ac:dyDescent="0.4">
      <c r="B655" s="6">
        <v>6414</v>
      </c>
      <c r="C655" s="6" t="s">
        <v>61</v>
      </c>
      <c r="D655" s="6">
        <v>70010</v>
      </c>
      <c r="E655" s="6">
        <v>6550</v>
      </c>
      <c r="F655" s="6">
        <v>16370</v>
      </c>
      <c r="H655" s="29">
        <v>6</v>
      </c>
      <c r="I655" s="29">
        <v>4</v>
      </c>
      <c r="J655" s="62">
        <v>14</v>
      </c>
    </row>
    <row r="656" spans="2:10" ht="15" hidden="1" customHeight="1" x14ac:dyDescent="0.4">
      <c r="B656" s="6">
        <v>6415</v>
      </c>
      <c r="C656" s="6" t="s">
        <v>62</v>
      </c>
      <c r="D656" s="6">
        <v>73330</v>
      </c>
      <c r="E656" s="6">
        <v>6550</v>
      </c>
      <c r="F656" s="6">
        <v>16370</v>
      </c>
      <c r="H656" s="29">
        <v>6</v>
      </c>
      <c r="I656" s="29">
        <v>4</v>
      </c>
      <c r="J656" s="62">
        <v>15</v>
      </c>
    </row>
    <row r="657" spans="2:10" ht="15" hidden="1" customHeight="1" x14ac:dyDescent="0.4">
      <c r="B657" s="6">
        <v>6416</v>
      </c>
      <c r="C657" s="6" t="s">
        <v>63</v>
      </c>
      <c r="D657" s="6">
        <v>76660</v>
      </c>
      <c r="E657" s="6">
        <v>6550</v>
      </c>
      <c r="F657" s="6">
        <v>16370</v>
      </c>
      <c r="H657" s="29">
        <v>6</v>
      </c>
      <c r="I657" s="29">
        <v>4</v>
      </c>
      <c r="J657" s="62">
        <v>16</v>
      </c>
    </row>
    <row r="658" spans="2:10" ht="15" hidden="1" customHeight="1" x14ac:dyDescent="0.4">
      <c r="B658" s="6">
        <v>6417</v>
      </c>
      <c r="C658" s="6" t="s">
        <v>64</v>
      </c>
      <c r="D658" s="6">
        <v>79980</v>
      </c>
      <c r="E658" s="6">
        <v>6550</v>
      </c>
      <c r="F658" s="6">
        <v>16370</v>
      </c>
      <c r="H658" s="29">
        <v>6</v>
      </c>
      <c r="I658" s="29">
        <v>4</v>
      </c>
      <c r="J658" s="62">
        <v>17</v>
      </c>
    </row>
    <row r="659" spans="2:10" ht="15" hidden="1" customHeight="1" x14ac:dyDescent="0.4">
      <c r="B659" s="6">
        <v>6418</v>
      </c>
      <c r="C659" s="6" t="s">
        <v>65</v>
      </c>
      <c r="D659" s="6">
        <v>83300</v>
      </c>
      <c r="E659" s="6">
        <v>6550</v>
      </c>
      <c r="F659" s="6">
        <v>16370</v>
      </c>
      <c r="H659" s="29">
        <v>6</v>
      </c>
      <c r="I659" s="29">
        <v>4</v>
      </c>
      <c r="J659" s="62">
        <v>18</v>
      </c>
    </row>
    <row r="660" spans="2:10" ht="15" hidden="1" customHeight="1" x14ac:dyDescent="0.4">
      <c r="B660" s="6">
        <v>6419</v>
      </c>
      <c r="C660" s="6" t="s">
        <v>66</v>
      </c>
      <c r="D660" s="6">
        <v>86620</v>
      </c>
      <c r="E660" s="6">
        <v>6550</v>
      </c>
      <c r="F660" s="6">
        <v>16370</v>
      </c>
      <c r="H660" s="29">
        <v>6</v>
      </c>
      <c r="I660" s="29">
        <v>4</v>
      </c>
      <c r="J660" s="62">
        <v>19</v>
      </c>
    </row>
    <row r="661" spans="2:10" ht="15" hidden="1" customHeight="1" x14ac:dyDescent="0.4">
      <c r="B661" s="6">
        <v>6420</v>
      </c>
      <c r="C661" s="6" t="s">
        <v>67</v>
      </c>
      <c r="D661" s="6">
        <v>89950</v>
      </c>
      <c r="E661" s="6">
        <v>6550</v>
      </c>
      <c r="F661" s="6">
        <v>16370</v>
      </c>
      <c r="H661" s="29">
        <v>6</v>
      </c>
      <c r="I661" s="29">
        <v>4</v>
      </c>
      <c r="J661" s="62">
        <v>20</v>
      </c>
    </row>
    <row r="662" spans="2:10" ht="15" hidden="1" customHeight="1" x14ac:dyDescent="0.4">
      <c r="B662" s="6">
        <v>711</v>
      </c>
      <c r="C662" s="6" t="s">
        <v>48</v>
      </c>
      <c r="D662" s="6">
        <v>13000</v>
      </c>
      <c r="E662" s="6">
        <v>3140</v>
      </c>
      <c r="F662" s="6">
        <v>7850</v>
      </c>
      <c r="H662" s="29">
        <v>7</v>
      </c>
      <c r="I662" s="29">
        <v>1</v>
      </c>
      <c r="J662" s="62">
        <v>1</v>
      </c>
    </row>
    <row r="663" spans="2:10" ht="15" hidden="1" customHeight="1" x14ac:dyDescent="0.4">
      <c r="B663" s="6">
        <v>712</v>
      </c>
      <c r="C663" s="6" t="s">
        <v>49</v>
      </c>
      <c r="D663" s="6">
        <v>14580</v>
      </c>
      <c r="E663" s="6">
        <v>3140</v>
      </c>
      <c r="F663" s="6">
        <v>7850</v>
      </c>
      <c r="H663" s="29">
        <v>7</v>
      </c>
      <c r="I663" s="29">
        <v>1</v>
      </c>
      <c r="J663" s="62">
        <v>2</v>
      </c>
    </row>
    <row r="664" spans="2:10" ht="15" hidden="1" customHeight="1" x14ac:dyDescent="0.4">
      <c r="B664" s="6">
        <v>713</v>
      </c>
      <c r="C664" s="6" t="s">
        <v>50</v>
      </c>
      <c r="D664" s="6">
        <v>16160</v>
      </c>
      <c r="E664" s="6">
        <v>3140</v>
      </c>
      <c r="F664" s="6">
        <v>7850</v>
      </c>
      <c r="H664" s="29">
        <v>7</v>
      </c>
      <c r="I664" s="29">
        <v>1</v>
      </c>
      <c r="J664" s="62">
        <v>3</v>
      </c>
    </row>
    <row r="665" spans="2:10" ht="15" hidden="1" customHeight="1" x14ac:dyDescent="0.4">
      <c r="B665" s="6">
        <v>714</v>
      </c>
      <c r="C665" s="6" t="s">
        <v>51</v>
      </c>
      <c r="D665" s="6">
        <v>17740</v>
      </c>
      <c r="E665" s="6">
        <v>3140</v>
      </c>
      <c r="F665" s="6">
        <v>7850</v>
      </c>
      <c r="H665" s="29">
        <v>7</v>
      </c>
      <c r="I665" s="29">
        <v>1</v>
      </c>
      <c r="J665" s="62">
        <v>4</v>
      </c>
    </row>
    <row r="666" spans="2:10" ht="15" hidden="1" customHeight="1" x14ac:dyDescent="0.4">
      <c r="B666" s="6">
        <v>715</v>
      </c>
      <c r="C666" s="6" t="s">
        <v>52</v>
      </c>
      <c r="D666" s="6">
        <v>19310</v>
      </c>
      <c r="E666" s="6">
        <v>3140</v>
      </c>
      <c r="F666" s="6">
        <v>7850</v>
      </c>
      <c r="H666" s="29">
        <v>7</v>
      </c>
      <c r="I666" s="29">
        <v>1</v>
      </c>
      <c r="J666" s="62">
        <v>5</v>
      </c>
    </row>
    <row r="667" spans="2:10" ht="15" hidden="1" customHeight="1" x14ac:dyDescent="0.4">
      <c r="B667" s="6">
        <v>716</v>
      </c>
      <c r="C667" s="6" t="s">
        <v>53</v>
      </c>
      <c r="D667" s="6">
        <v>20890</v>
      </c>
      <c r="E667" s="6">
        <v>3140</v>
      </c>
      <c r="F667" s="6">
        <v>7850</v>
      </c>
      <c r="H667" s="29">
        <v>7</v>
      </c>
      <c r="I667" s="29">
        <v>1</v>
      </c>
      <c r="J667" s="62">
        <v>6</v>
      </c>
    </row>
    <row r="668" spans="2:10" ht="15" hidden="1" customHeight="1" x14ac:dyDescent="0.4">
      <c r="B668" s="6">
        <v>717</v>
      </c>
      <c r="C668" s="6" t="s">
        <v>54</v>
      </c>
      <c r="D668" s="6">
        <v>22470</v>
      </c>
      <c r="E668" s="6">
        <v>3140</v>
      </c>
      <c r="F668" s="6">
        <v>7850</v>
      </c>
      <c r="H668" s="29">
        <v>7</v>
      </c>
      <c r="I668" s="29">
        <v>1</v>
      </c>
      <c r="J668" s="62">
        <v>7</v>
      </c>
    </row>
    <row r="669" spans="2:10" ht="15" hidden="1" customHeight="1" x14ac:dyDescent="0.4">
      <c r="B669" s="6">
        <v>718</v>
      </c>
      <c r="C669" s="6" t="s">
        <v>55</v>
      </c>
      <c r="D669" s="6">
        <v>24050</v>
      </c>
      <c r="E669" s="6">
        <v>3140</v>
      </c>
      <c r="F669" s="6">
        <v>7850</v>
      </c>
      <c r="H669" s="29">
        <v>7</v>
      </c>
      <c r="I669" s="29">
        <v>1</v>
      </c>
      <c r="J669" s="62">
        <v>8</v>
      </c>
    </row>
    <row r="670" spans="2:10" ht="15" hidden="1" customHeight="1" x14ac:dyDescent="0.4">
      <c r="B670" s="6">
        <v>719</v>
      </c>
      <c r="C670" s="6" t="s">
        <v>56</v>
      </c>
      <c r="D670" s="6">
        <v>25620</v>
      </c>
      <c r="E670" s="6">
        <v>3140</v>
      </c>
      <c r="F670" s="6">
        <v>7850</v>
      </c>
      <c r="H670" s="29">
        <v>7</v>
      </c>
      <c r="I670" s="29">
        <v>1</v>
      </c>
      <c r="J670" s="62">
        <v>9</v>
      </c>
    </row>
    <row r="671" spans="2:10" ht="15" hidden="1" customHeight="1" x14ac:dyDescent="0.4">
      <c r="B671" s="6">
        <v>7110</v>
      </c>
      <c r="C671" s="6" t="s">
        <v>57</v>
      </c>
      <c r="D671" s="6">
        <v>27200</v>
      </c>
      <c r="E671" s="6">
        <v>3140</v>
      </c>
      <c r="F671" s="6">
        <v>7850</v>
      </c>
      <c r="H671" s="29">
        <v>7</v>
      </c>
      <c r="I671" s="29">
        <v>1</v>
      </c>
      <c r="J671" s="62">
        <v>10</v>
      </c>
    </row>
    <row r="672" spans="2:10" ht="15" hidden="1" customHeight="1" x14ac:dyDescent="0.4">
      <c r="B672" s="6">
        <v>7111</v>
      </c>
      <c r="C672" s="6" t="s">
        <v>58</v>
      </c>
      <c r="D672" s="6">
        <v>28770</v>
      </c>
      <c r="E672" s="6">
        <v>3140</v>
      </c>
      <c r="F672" s="6">
        <v>7850</v>
      </c>
      <c r="H672" s="29">
        <v>7</v>
      </c>
      <c r="I672" s="29">
        <v>1</v>
      </c>
      <c r="J672" s="62">
        <v>11</v>
      </c>
    </row>
    <row r="673" spans="2:10" ht="15" hidden="1" customHeight="1" x14ac:dyDescent="0.4">
      <c r="B673" s="6">
        <v>7112</v>
      </c>
      <c r="C673" s="6" t="s">
        <v>59</v>
      </c>
      <c r="D673" s="6">
        <v>30350</v>
      </c>
      <c r="E673" s="6">
        <v>3140</v>
      </c>
      <c r="F673" s="6">
        <v>7850</v>
      </c>
      <c r="H673" s="29">
        <v>7</v>
      </c>
      <c r="I673" s="29">
        <v>1</v>
      </c>
      <c r="J673" s="62">
        <v>12</v>
      </c>
    </row>
    <row r="674" spans="2:10" ht="15" hidden="1" customHeight="1" x14ac:dyDescent="0.4">
      <c r="B674" s="6">
        <v>7113</v>
      </c>
      <c r="C674" s="6" t="s">
        <v>60</v>
      </c>
      <c r="D674" s="6">
        <v>31930</v>
      </c>
      <c r="E674" s="6">
        <v>3140</v>
      </c>
      <c r="F674" s="6">
        <v>7850</v>
      </c>
      <c r="H674" s="29">
        <v>7</v>
      </c>
      <c r="I674" s="29">
        <v>1</v>
      </c>
      <c r="J674" s="62">
        <v>13</v>
      </c>
    </row>
    <row r="675" spans="2:10" ht="15" hidden="1" customHeight="1" x14ac:dyDescent="0.4">
      <c r="B675" s="6">
        <v>7114</v>
      </c>
      <c r="C675" s="6" t="s">
        <v>61</v>
      </c>
      <c r="D675" s="6">
        <v>33500</v>
      </c>
      <c r="E675" s="6">
        <v>3140</v>
      </c>
      <c r="F675" s="6">
        <v>7850</v>
      </c>
      <c r="H675" s="29">
        <v>7</v>
      </c>
      <c r="I675" s="29">
        <v>1</v>
      </c>
      <c r="J675" s="62">
        <v>14</v>
      </c>
    </row>
    <row r="676" spans="2:10" ht="15" hidden="1" customHeight="1" x14ac:dyDescent="0.4">
      <c r="B676" s="6">
        <v>7115</v>
      </c>
      <c r="C676" s="6" t="s">
        <v>62</v>
      </c>
      <c r="D676" s="6">
        <v>35080</v>
      </c>
      <c r="E676" s="6">
        <v>3140</v>
      </c>
      <c r="F676" s="6">
        <v>7850</v>
      </c>
      <c r="H676" s="29">
        <v>7</v>
      </c>
      <c r="I676" s="29">
        <v>1</v>
      </c>
      <c r="J676" s="62">
        <v>15</v>
      </c>
    </row>
    <row r="677" spans="2:10" ht="15" hidden="1" customHeight="1" x14ac:dyDescent="0.4">
      <c r="B677" s="6">
        <v>7116</v>
      </c>
      <c r="C677" s="6" t="s">
        <v>63</v>
      </c>
      <c r="D677" s="6">
        <v>36650</v>
      </c>
      <c r="E677" s="6">
        <v>3140</v>
      </c>
      <c r="F677" s="6">
        <v>7850</v>
      </c>
      <c r="H677" s="29">
        <v>7</v>
      </c>
      <c r="I677" s="29">
        <v>1</v>
      </c>
      <c r="J677" s="62">
        <v>16</v>
      </c>
    </row>
    <row r="678" spans="2:10" ht="15" hidden="1" customHeight="1" x14ac:dyDescent="0.4">
      <c r="B678" s="6">
        <v>7117</v>
      </c>
      <c r="C678" s="6" t="s">
        <v>64</v>
      </c>
      <c r="D678" s="6">
        <v>38230</v>
      </c>
      <c r="E678" s="6">
        <v>3140</v>
      </c>
      <c r="F678" s="6">
        <v>7850</v>
      </c>
      <c r="H678" s="29">
        <v>7</v>
      </c>
      <c r="I678" s="29">
        <v>1</v>
      </c>
      <c r="J678" s="62">
        <v>17</v>
      </c>
    </row>
    <row r="679" spans="2:10" ht="15" hidden="1" customHeight="1" x14ac:dyDescent="0.4">
      <c r="B679" s="6">
        <v>7118</v>
      </c>
      <c r="C679" s="6" t="s">
        <v>65</v>
      </c>
      <c r="D679" s="6">
        <v>39800</v>
      </c>
      <c r="E679" s="6">
        <v>3140</v>
      </c>
      <c r="F679" s="6">
        <v>7850</v>
      </c>
      <c r="H679" s="29">
        <v>7</v>
      </c>
      <c r="I679" s="29">
        <v>1</v>
      </c>
      <c r="J679" s="62">
        <v>18</v>
      </c>
    </row>
    <row r="680" spans="2:10" ht="15" hidden="1" customHeight="1" x14ac:dyDescent="0.4">
      <c r="B680" s="6">
        <v>7119</v>
      </c>
      <c r="C680" s="6" t="s">
        <v>66</v>
      </c>
      <c r="D680" s="6">
        <v>41380</v>
      </c>
      <c r="E680" s="6">
        <v>3140</v>
      </c>
      <c r="F680" s="6">
        <v>7850</v>
      </c>
      <c r="H680" s="29">
        <v>7</v>
      </c>
      <c r="I680" s="29">
        <v>1</v>
      </c>
      <c r="J680" s="62">
        <v>19</v>
      </c>
    </row>
    <row r="681" spans="2:10" ht="15" hidden="1" customHeight="1" x14ac:dyDescent="0.4">
      <c r="B681" s="6">
        <v>7120</v>
      </c>
      <c r="C681" s="6" t="s">
        <v>67</v>
      </c>
      <c r="D681" s="6">
        <v>42950</v>
      </c>
      <c r="E681" s="6">
        <v>3140</v>
      </c>
      <c r="F681" s="6">
        <v>7850</v>
      </c>
      <c r="H681" s="29">
        <v>7</v>
      </c>
      <c r="I681" s="29">
        <v>1</v>
      </c>
      <c r="J681" s="62">
        <v>20</v>
      </c>
    </row>
    <row r="682" spans="2:10" ht="15" hidden="1" customHeight="1" x14ac:dyDescent="0.4">
      <c r="B682" s="6">
        <v>721</v>
      </c>
      <c r="C682" s="6" t="s">
        <v>48</v>
      </c>
      <c r="D682" s="6">
        <v>15060</v>
      </c>
      <c r="E682" s="6">
        <v>3620</v>
      </c>
      <c r="F682" s="6">
        <v>9060</v>
      </c>
      <c r="H682" s="29">
        <v>7</v>
      </c>
      <c r="I682" s="29">
        <v>2</v>
      </c>
      <c r="J682" s="62">
        <v>1</v>
      </c>
    </row>
    <row r="683" spans="2:10" ht="15" hidden="1" customHeight="1" x14ac:dyDescent="0.4">
      <c r="B683" s="6">
        <v>722</v>
      </c>
      <c r="C683" s="6" t="s">
        <v>49</v>
      </c>
      <c r="D683" s="6">
        <v>16920</v>
      </c>
      <c r="E683" s="6">
        <v>3620</v>
      </c>
      <c r="F683" s="6">
        <v>9060</v>
      </c>
      <c r="H683" s="29">
        <v>7</v>
      </c>
      <c r="I683" s="29">
        <v>2</v>
      </c>
      <c r="J683" s="62">
        <v>2</v>
      </c>
    </row>
    <row r="684" spans="2:10" ht="15" hidden="1" customHeight="1" x14ac:dyDescent="0.4">
      <c r="B684" s="6">
        <v>723</v>
      </c>
      <c r="C684" s="6" t="s">
        <v>50</v>
      </c>
      <c r="D684" s="6">
        <v>18770</v>
      </c>
      <c r="E684" s="6">
        <v>3620</v>
      </c>
      <c r="F684" s="6">
        <v>9060</v>
      </c>
      <c r="H684" s="29">
        <v>7</v>
      </c>
      <c r="I684" s="29">
        <v>2</v>
      </c>
      <c r="J684" s="62">
        <v>3</v>
      </c>
    </row>
    <row r="685" spans="2:10" ht="15" hidden="1" customHeight="1" x14ac:dyDescent="0.4">
      <c r="B685" s="6">
        <v>724</v>
      </c>
      <c r="C685" s="6" t="s">
        <v>51</v>
      </c>
      <c r="D685" s="6">
        <v>20620</v>
      </c>
      <c r="E685" s="6">
        <v>3620</v>
      </c>
      <c r="F685" s="6">
        <v>9060</v>
      </c>
      <c r="H685" s="29">
        <v>7</v>
      </c>
      <c r="I685" s="29">
        <v>2</v>
      </c>
      <c r="J685" s="62">
        <v>4</v>
      </c>
    </row>
    <row r="686" spans="2:10" ht="15" hidden="1" customHeight="1" x14ac:dyDescent="0.4">
      <c r="B686" s="6">
        <v>725</v>
      </c>
      <c r="C686" s="6" t="s">
        <v>52</v>
      </c>
      <c r="D686" s="6">
        <v>22480</v>
      </c>
      <c r="E686" s="6">
        <v>3620</v>
      </c>
      <c r="F686" s="6">
        <v>9060</v>
      </c>
      <c r="H686" s="29">
        <v>7</v>
      </c>
      <c r="I686" s="29">
        <v>2</v>
      </c>
      <c r="J686" s="62">
        <v>5</v>
      </c>
    </row>
    <row r="687" spans="2:10" ht="15" hidden="1" customHeight="1" x14ac:dyDescent="0.4">
      <c r="B687" s="6">
        <v>726</v>
      </c>
      <c r="C687" s="6" t="s">
        <v>53</v>
      </c>
      <c r="D687" s="6">
        <v>24330</v>
      </c>
      <c r="E687" s="6">
        <v>3620</v>
      </c>
      <c r="F687" s="6">
        <v>9060</v>
      </c>
      <c r="H687" s="29">
        <v>7</v>
      </c>
      <c r="I687" s="29">
        <v>2</v>
      </c>
      <c r="J687" s="62">
        <v>6</v>
      </c>
    </row>
    <row r="688" spans="2:10" ht="15" hidden="1" customHeight="1" x14ac:dyDescent="0.4">
      <c r="B688" s="6">
        <v>727</v>
      </c>
      <c r="C688" s="6" t="s">
        <v>54</v>
      </c>
      <c r="D688" s="6">
        <v>26180</v>
      </c>
      <c r="E688" s="6">
        <v>3620</v>
      </c>
      <c r="F688" s="6">
        <v>9060</v>
      </c>
      <c r="H688" s="29">
        <v>7</v>
      </c>
      <c r="I688" s="29">
        <v>2</v>
      </c>
      <c r="J688" s="62">
        <v>7</v>
      </c>
    </row>
    <row r="689" spans="2:10" ht="15" hidden="1" customHeight="1" x14ac:dyDescent="0.4">
      <c r="B689" s="6">
        <v>728</v>
      </c>
      <c r="C689" s="6" t="s">
        <v>55</v>
      </c>
      <c r="D689" s="6">
        <v>28040</v>
      </c>
      <c r="E689" s="6">
        <v>3620</v>
      </c>
      <c r="F689" s="6">
        <v>9060</v>
      </c>
      <c r="H689" s="29">
        <v>7</v>
      </c>
      <c r="I689" s="29">
        <v>2</v>
      </c>
      <c r="J689" s="62">
        <v>8</v>
      </c>
    </row>
    <row r="690" spans="2:10" ht="15" hidden="1" customHeight="1" x14ac:dyDescent="0.4">
      <c r="B690" s="6">
        <v>729</v>
      </c>
      <c r="C690" s="6" t="s">
        <v>56</v>
      </c>
      <c r="D690" s="6">
        <v>29890</v>
      </c>
      <c r="E690" s="6">
        <v>3620</v>
      </c>
      <c r="F690" s="6">
        <v>9060</v>
      </c>
      <c r="H690" s="29">
        <v>7</v>
      </c>
      <c r="I690" s="29">
        <v>2</v>
      </c>
      <c r="J690" s="62">
        <v>9</v>
      </c>
    </row>
    <row r="691" spans="2:10" ht="15" hidden="1" customHeight="1" x14ac:dyDescent="0.4">
      <c r="B691" s="6">
        <v>7210</v>
      </c>
      <c r="C691" s="6" t="s">
        <v>57</v>
      </c>
      <c r="D691" s="6">
        <v>31740</v>
      </c>
      <c r="E691" s="6">
        <v>3620</v>
      </c>
      <c r="F691" s="6">
        <v>9060</v>
      </c>
      <c r="H691" s="29">
        <v>7</v>
      </c>
      <c r="I691" s="29">
        <v>2</v>
      </c>
      <c r="J691" s="62">
        <v>10</v>
      </c>
    </row>
    <row r="692" spans="2:10" ht="15" hidden="1" customHeight="1" x14ac:dyDescent="0.4">
      <c r="B692" s="6">
        <v>7211</v>
      </c>
      <c r="C692" s="6" t="s">
        <v>58</v>
      </c>
      <c r="D692" s="6">
        <v>33570</v>
      </c>
      <c r="E692" s="6">
        <v>3620</v>
      </c>
      <c r="F692" s="6">
        <v>9060</v>
      </c>
      <c r="H692" s="29">
        <v>7</v>
      </c>
      <c r="I692" s="29">
        <v>2</v>
      </c>
      <c r="J692" s="62">
        <v>11</v>
      </c>
    </row>
    <row r="693" spans="2:10" ht="15" hidden="1" customHeight="1" x14ac:dyDescent="0.4">
      <c r="B693" s="6">
        <v>7212</v>
      </c>
      <c r="C693" s="6" t="s">
        <v>59</v>
      </c>
      <c r="D693" s="6">
        <v>35400</v>
      </c>
      <c r="E693" s="6">
        <v>3620</v>
      </c>
      <c r="F693" s="6">
        <v>9060</v>
      </c>
      <c r="H693" s="29">
        <v>7</v>
      </c>
      <c r="I693" s="29">
        <v>2</v>
      </c>
      <c r="J693" s="62">
        <v>12</v>
      </c>
    </row>
    <row r="694" spans="2:10" ht="15" hidden="1" customHeight="1" x14ac:dyDescent="0.4">
      <c r="B694" s="6">
        <v>7213</v>
      </c>
      <c r="C694" s="6" t="s">
        <v>60</v>
      </c>
      <c r="D694" s="6">
        <v>37230</v>
      </c>
      <c r="E694" s="6">
        <v>3620</v>
      </c>
      <c r="F694" s="6">
        <v>9060</v>
      </c>
      <c r="H694" s="29">
        <v>7</v>
      </c>
      <c r="I694" s="29">
        <v>2</v>
      </c>
      <c r="J694" s="62">
        <v>13</v>
      </c>
    </row>
    <row r="695" spans="2:10" ht="15" hidden="1" customHeight="1" x14ac:dyDescent="0.4">
      <c r="B695" s="6">
        <v>7214</v>
      </c>
      <c r="C695" s="6" t="s">
        <v>61</v>
      </c>
      <c r="D695" s="6">
        <v>39050</v>
      </c>
      <c r="E695" s="6">
        <v>3620</v>
      </c>
      <c r="F695" s="6">
        <v>9060</v>
      </c>
      <c r="H695" s="29">
        <v>7</v>
      </c>
      <c r="I695" s="29">
        <v>2</v>
      </c>
      <c r="J695" s="62">
        <v>14</v>
      </c>
    </row>
    <row r="696" spans="2:10" ht="15" hidden="1" customHeight="1" x14ac:dyDescent="0.4">
      <c r="B696" s="6">
        <v>7215</v>
      </c>
      <c r="C696" s="6" t="s">
        <v>62</v>
      </c>
      <c r="D696" s="6">
        <v>40880</v>
      </c>
      <c r="E696" s="6">
        <v>3620</v>
      </c>
      <c r="F696" s="6">
        <v>9060</v>
      </c>
      <c r="H696" s="29">
        <v>7</v>
      </c>
      <c r="I696" s="29">
        <v>2</v>
      </c>
      <c r="J696" s="62">
        <v>15</v>
      </c>
    </row>
    <row r="697" spans="2:10" ht="15" hidden="1" customHeight="1" x14ac:dyDescent="0.4">
      <c r="B697" s="6">
        <v>7216</v>
      </c>
      <c r="C697" s="6" t="s">
        <v>63</v>
      </c>
      <c r="D697" s="6">
        <v>42710</v>
      </c>
      <c r="E697" s="6">
        <v>3620</v>
      </c>
      <c r="F697" s="6">
        <v>9060</v>
      </c>
      <c r="H697" s="29">
        <v>7</v>
      </c>
      <c r="I697" s="29">
        <v>2</v>
      </c>
      <c r="J697" s="62">
        <v>16</v>
      </c>
    </row>
    <row r="698" spans="2:10" ht="15" hidden="1" customHeight="1" x14ac:dyDescent="0.4">
      <c r="B698" s="6">
        <v>7217</v>
      </c>
      <c r="C698" s="6" t="s">
        <v>64</v>
      </c>
      <c r="D698" s="6">
        <v>44540</v>
      </c>
      <c r="E698" s="6">
        <v>3620</v>
      </c>
      <c r="F698" s="6">
        <v>9060</v>
      </c>
      <c r="H698" s="29">
        <v>7</v>
      </c>
      <c r="I698" s="29">
        <v>2</v>
      </c>
      <c r="J698" s="62">
        <v>17</v>
      </c>
    </row>
    <row r="699" spans="2:10" ht="15" hidden="1" customHeight="1" x14ac:dyDescent="0.4">
      <c r="B699" s="6">
        <v>7218</v>
      </c>
      <c r="C699" s="6" t="s">
        <v>65</v>
      </c>
      <c r="D699" s="6">
        <v>46360</v>
      </c>
      <c r="E699" s="6">
        <v>3620</v>
      </c>
      <c r="F699" s="6">
        <v>9060</v>
      </c>
      <c r="H699" s="29">
        <v>7</v>
      </c>
      <c r="I699" s="29">
        <v>2</v>
      </c>
      <c r="J699" s="62">
        <v>18</v>
      </c>
    </row>
    <row r="700" spans="2:10" ht="15" hidden="1" customHeight="1" x14ac:dyDescent="0.4">
      <c r="B700" s="6">
        <v>7219</v>
      </c>
      <c r="C700" s="6" t="s">
        <v>66</v>
      </c>
      <c r="D700" s="6">
        <v>48190</v>
      </c>
      <c r="E700" s="6">
        <v>3620</v>
      </c>
      <c r="F700" s="6">
        <v>9060</v>
      </c>
      <c r="H700" s="29">
        <v>7</v>
      </c>
      <c r="I700" s="29">
        <v>2</v>
      </c>
      <c r="J700" s="62">
        <v>19</v>
      </c>
    </row>
    <row r="701" spans="2:10" ht="15" hidden="1" customHeight="1" x14ac:dyDescent="0.4">
      <c r="B701" s="6">
        <v>7220</v>
      </c>
      <c r="C701" s="6" t="s">
        <v>67</v>
      </c>
      <c r="D701" s="6">
        <v>50020</v>
      </c>
      <c r="E701" s="6">
        <v>3620</v>
      </c>
      <c r="F701" s="6">
        <v>9060</v>
      </c>
      <c r="H701" s="29">
        <v>7</v>
      </c>
      <c r="I701" s="29">
        <v>2</v>
      </c>
      <c r="J701" s="62">
        <v>20</v>
      </c>
    </row>
    <row r="702" spans="2:10" ht="15" hidden="1" customHeight="1" x14ac:dyDescent="0.4">
      <c r="B702" s="6">
        <v>731</v>
      </c>
      <c r="C702" s="6" t="s">
        <v>48</v>
      </c>
      <c r="D702" s="6">
        <v>19220</v>
      </c>
      <c r="E702" s="6">
        <v>4800</v>
      </c>
      <c r="F702" s="6">
        <v>11990</v>
      </c>
      <c r="H702" s="29">
        <v>7</v>
      </c>
      <c r="I702" s="29">
        <v>3</v>
      </c>
      <c r="J702" s="62">
        <v>1</v>
      </c>
    </row>
    <row r="703" spans="2:10" ht="15" hidden="1" customHeight="1" x14ac:dyDescent="0.4">
      <c r="B703" s="6">
        <v>732</v>
      </c>
      <c r="C703" s="6" t="s">
        <v>49</v>
      </c>
      <c r="D703" s="6">
        <v>21730</v>
      </c>
      <c r="E703" s="6">
        <v>4800</v>
      </c>
      <c r="F703" s="6">
        <v>11990</v>
      </c>
      <c r="H703" s="29">
        <v>7</v>
      </c>
      <c r="I703" s="29">
        <v>3</v>
      </c>
      <c r="J703" s="62">
        <v>2</v>
      </c>
    </row>
    <row r="704" spans="2:10" ht="15" hidden="1" customHeight="1" x14ac:dyDescent="0.4">
      <c r="B704" s="6">
        <v>733</v>
      </c>
      <c r="C704" s="6" t="s">
        <v>50</v>
      </c>
      <c r="D704" s="6">
        <v>24240</v>
      </c>
      <c r="E704" s="6">
        <v>4800</v>
      </c>
      <c r="F704" s="6">
        <v>11990</v>
      </c>
      <c r="H704" s="29">
        <v>7</v>
      </c>
      <c r="I704" s="29">
        <v>3</v>
      </c>
      <c r="J704" s="62">
        <v>3</v>
      </c>
    </row>
    <row r="705" spans="2:10" ht="15" hidden="1" customHeight="1" x14ac:dyDescent="0.4">
      <c r="B705" s="6">
        <v>734</v>
      </c>
      <c r="C705" s="6" t="s">
        <v>51</v>
      </c>
      <c r="D705" s="6">
        <v>26750</v>
      </c>
      <c r="E705" s="6">
        <v>4800</v>
      </c>
      <c r="F705" s="6">
        <v>11990</v>
      </c>
      <c r="H705" s="29">
        <v>7</v>
      </c>
      <c r="I705" s="29">
        <v>3</v>
      </c>
      <c r="J705" s="62">
        <v>4</v>
      </c>
    </row>
    <row r="706" spans="2:10" ht="15" hidden="1" customHeight="1" x14ac:dyDescent="0.4">
      <c r="B706" s="6">
        <v>735</v>
      </c>
      <c r="C706" s="6" t="s">
        <v>52</v>
      </c>
      <c r="D706" s="6">
        <v>29270</v>
      </c>
      <c r="E706" s="6">
        <v>4800</v>
      </c>
      <c r="F706" s="6">
        <v>11990</v>
      </c>
      <c r="H706" s="29">
        <v>7</v>
      </c>
      <c r="I706" s="29">
        <v>3</v>
      </c>
      <c r="J706" s="62">
        <v>5</v>
      </c>
    </row>
    <row r="707" spans="2:10" ht="15" hidden="1" customHeight="1" x14ac:dyDescent="0.4">
      <c r="B707" s="6">
        <v>736</v>
      </c>
      <c r="C707" s="6" t="s">
        <v>53</v>
      </c>
      <c r="D707" s="6">
        <v>31780</v>
      </c>
      <c r="E707" s="6">
        <v>4800</v>
      </c>
      <c r="F707" s="6">
        <v>11990</v>
      </c>
      <c r="H707" s="29">
        <v>7</v>
      </c>
      <c r="I707" s="29">
        <v>3</v>
      </c>
      <c r="J707" s="62">
        <v>6</v>
      </c>
    </row>
    <row r="708" spans="2:10" ht="15" hidden="1" customHeight="1" x14ac:dyDescent="0.4">
      <c r="B708" s="6">
        <v>737</v>
      </c>
      <c r="C708" s="6" t="s">
        <v>54</v>
      </c>
      <c r="D708" s="6">
        <v>34290</v>
      </c>
      <c r="E708" s="6">
        <v>4800</v>
      </c>
      <c r="F708" s="6">
        <v>11990</v>
      </c>
      <c r="H708" s="29">
        <v>7</v>
      </c>
      <c r="I708" s="29">
        <v>3</v>
      </c>
      <c r="J708" s="62">
        <v>7</v>
      </c>
    </row>
    <row r="709" spans="2:10" ht="15" hidden="1" customHeight="1" x14ac:dyDescent="0.4">
      <c r="B709" s="6">
        <v>738</v>
      </c>
      <c r="C709" s="6" t="s">
        <v>55</v>
      </c>
      <c r="D709" s="6">
        <v>36800</v>
      </c>
      <c r="E709" s="6">
        <v>4800</v>
      </c>
      <c r="F709" s="6">
        <v>11990</v>
      </c>
      <c r="H709" s="29">
        <v>7</v>
      </c>
      <c r="I709" s="29">
        <v>3</v>
      </c>
      <c r="J709" s="62">
        <v>8</v>
      </c>
    </row>
    <row r="710" spans="2:10" ht="15" hidden="1" customHeight="1" x14ac:dyDescent="0.4">
      <c r="B710" s="6">
        <v>739</v>
      </c>
      <c r="C710" s="6" t="s">
        <v>56</v>
      </c>
      <c r="D710" s="6">
        <v>39320</v>
      </c>
      <c r="E710" s="6">
        <v>4800</v>
      </c>
      <c r="F710" s="6">
        <v>11990</v>
      </c>
      <c r="H710" s="29">
        <v>7</v>
      </c>
      <c r="I710" s="29">
        <v>3</v>
      </c>
      <c r="J710" s="62">
        <v>9</v>
      </c>
    </row>
    <row r="711" spans="2:10" ht="15" hidden="1" customHeight="1" x14ac:dyDescent="0.4">
      <c r="B711" s="6">
        <v>7310</v>
      </c>
      <c r="C711" s="6" t="s">
        <v>57</v>
      </c>
      <c r="D711" s="6">
        <v>41830</v>
      </c>
      <c r="E711" s="6">
        <v>4800</v>
      </c>
      <c r="F711" s="6">
        <v>11990</v>
      </c>
      <c r="H711" s="29">
        <v>7</v>
      </c>
      <c r="I711" s="29">
        <v>3</v>
      </c>
      <c r="J711" s="62">
        <v>10</v>
      </c>
    </row>
    <row r="712" spans="2:10" ht="15" hidden="1" customHeight="1" x14ac:dyDescent="0.4">
      <c r="B712" s="6">
        <v>7311</v>
      </c>
      <c r="C712" s="6" t="s">
        <v>58</v>
      </c>
      <c r="D712" s="6">
        <v>44260</v>
      </c>
      <c r="E712" s="6">
        <v>4800</v>
      </c>
      <c r="F712" s="6">
        <v>11990</v>
      </c>
      <c r="H712" s="29">
        <v>7</v>
      </c>
      <c r="I712" s="29">
        <v>3</v>
      </c>
      <c r="J712" s="62">
        <v>11</v>
      </c>
    </row>
    <row r="713" spans="2:10" ht="15" hidden="1" customHeight="1" x14ac:dyDescent="0.4">
      <c r="B713" s="6">
        <v>7312</v>
      </c>
      <c r="C713" s="6" t="s">
        <v>59</v>
      </c>
      <c r="D713" s="6">
        <v>46700</v>
      </c>
      <c r="E713" s="6">
        <v>4800</v>
      </c>
      <c r="F713" s="6">
        <v>11990</v>
      </c>
      <c r="H713" s="29">
        <v>7</v>
      </c>
      <c r="I713" s="29">
        <v>3</v>
      </c>
      <c r="J713" s="62">
        <v>12</v>
      </c>
    </row>
    <row r="714" spans="2:10" ht="15" hidden="1" customHeight="1" x14ac:dyDescent="0.4">
      <c r="B714" s="6">
        <v>7313</v>
      </c>
      <c r="C714" s="6" t="s">
        <v>60</v>
      </c>
      <c r="D714" s="6">
        <v>49130</v>
      </c>
      <c r="E714" s="6">
        <v>4800</v>
      </c>
      <c r="F714" s="6">
        <v>11990</v>
      </c>
      <c r="H714" s="29">
        <v>7</v>
      </c>
      <c r="I714" s="29">
        <v>3</v>
      </c>
      <c r="J714" s="62">
        <v>13</v>
      </c>
    </row>
    <row r="715" spans="2:10" ht="15" hidden="1" customHeight="1" x14ac:dyDescent="0.4">
      <c r="B715" s="6">
        <v>7314</v>
      </c>
      <c r="C715" s="6" t="s">
        <v>61</v>
      </c>
      <c r="D715" s="6">
        <v>51570</v>
      </c>
      <c r="E715" s="6">
        <v>4800</v>
      </c>
      <c r="F715" s="6">
        <v>11990</v>
      </c>
      <c r="H715" s="29">
        <v>7</v>
      </c>
      <c r="I715" s="29">
        <v>3</v>
      </c>
      <c r="J715" s="62">
        <v>14</v>
      </c>
    </row>
    <row r="716" spans="2:10" ht="15" hidden="1" customHeight="1" x14ac:dyDescent="0.4">
      <c r="B716" s="6">
        <v>7315</v>
      </c>
      <c r="C716" s="6" t="s">
        <v>62</v>
      </c>
      <c r="D716" s="6">
        <v>54000</v>
      </c>
      <c r="E716" s="6">
        <v>4800</v>
      </c>
      <c r="F716" s="6">
        <v>11990</v>
      </c>
      <c r="H716" s="29">
        <v>7</v>
      </c>
      <c r="I716" s="29">
        <v>3</v>
      </c>
      <c r="J716" s="62">
        <v>15</v>
      </c>
    </row>
    <row r="717" spans="2:10" ht="15" hidden="1" customHeight="1" x14ac:dyDescent="0.4">
      <c r="B717" s="6">
        <v>7316</v>
      </c>
      <c r="C717" s="6" t="s">
        <v>63</v>
      </c>
      <c r="D717" s="6">
        <v>56440</v>
      </c>
      <c r="E717" s="6">
        <v>4800</v>
      </c>
      <c r="F717" s="6">
        <v>11990</v>
      </c>
      <c r="H717" s="29">
        <v>7</v>
      </c>
      <c r="I717" s="29">
        <v>3</v>
      </c>
      <c r="J717" s="62">
        <v>16</v>
      </c>
    </row>
    <row r="718" spans="2:10" ht="15" hidden="1" customHeight="1" x14ac:dyDescent="0.4">
      <c r="B718" s="6">
        <v>7317</v>
      </c>
      <c r="C718" s="6" t="s">
        <v>64</v>
      </c>
      <c r="D718" s="6">
        <v>58870</v>
      </c>
      <c r="E718" s="6">
        <v>4800</v>
      </c>
      <c r="F718" s="6">
        <v>11990</v>
      </c>
      <c r="H718" s="29">
        <v>7</v>
      </c>
      <c r="I718" s="29">
        <v>3</v>
      </c>
      <c r="J718" s="62">
        <v>17</v>
      </c>
    </row>
    <row r="719" spans="2:10" ht="15" hidden="1" customHeight="1" x14ac:dyDescent="0.4">
      <c r="B719" s="6">
        <v>7318</v>
      </c>
      <c r="C719" s="6" t="s">
        <v>65</v>
      </c>
      <c r="D719" s="6">
        <v>61310</v>
      </c>
      <c r="E719" s="6">
        <v>4800</v>
      </c>
      <c r="F719" s="6">
        <v>11990</v>
      </c>
      <c r="H719" s="29">
        <v>7</v>
      </c>
      <c r="I719" s="29">
        <v>3</v>
      </c>
      <c r="J719" s="62">
        <v>18</v>
      </c>
    </row>
    <row r="720" spans="2:10" ht="15" hidden="1" customHeight="1" x14ac:dyDescent="0.4">
      <c r="B720" s="6">
        <v>7319</v>
      </c>
      <c r="C720" s="6" t="s">
        <v>66</v>
      </c>
      <c r="D720" s="6">
        <v>63740</v>
      </c>
      <c r="E720" s="6">
        <v>4800</v>
      </c>
      <c r="F720" s="6">
        <v>11990</v>
      </c>
      <c r="H720" s="29">
        <v>7</v>
      </c>
      <c r="I720" s="29">
        <v>3</v>
      </c>
      <c r="J720" s="62">
        <v>19</v>
      </c>
    </row>
    <row r="721" spans="2:10" ht="15" hidden="1" customHeight="1" x14ac:dyDescent="0.4">
      <c r="B721" s="6">
        <v>7320</v>
      </c>
      <c r="C721" s="6" t="s">
        <v>67</v>
      </c>
      <c r="D721" s="6">
        <v>66180</v>
      </c>
      <c r="E721" s="6">
        <v>4800</v>
      </c>
      <c r="F721" s="6">
        <v>11990</v>
      </c>
      <c r="H721" s="29">
        <v>7</v>
      </c>
      <c r="I721" s="29">
        <v>3</v>
      </c>
      <c r="J721" s="62">
        <v>20</v>
      </c>
    </row>
    <row r="722" spans="2:10" ht="15" hidden="1" customHeight="1" x14ac:dyDescent="0.4">
      <c r="B722" s="6">
        <v>741</v>
      </c>
      <c r="C722" s="6" t="s">
        <v>48</v>
      </c>
      <c r="D722" s="6">
        <v>23980</v>
      </c>
      <c r="E722" s="6">
        <v>6220</v>
      </c>
      <c r="F722" s="6">
        <v>15560</v>
      </c>
      <c r="H722" s="29">
        <v>7</v>
      </c>
      <c r="I722" s="29">
        <v>4</v>
      </c>
      <c r="J722" s="62">
        <v>1</v>
      </c>
    </row>
    <row r="723" spans="2:10" ht="15" hidden="1" customHeight="1" x14ac:dyDescent="0.4">
      <c r="B723" s="6">
        <v>742</v>
      </c>
      <c r="C723" s="6" t="s">
        <v>49</v>
      </c>
      <c r="D723" s="6">
        <v>27260</v>
      </c>
      <c r="E723" s="6">
        <v>6220</v>
      </c>
      <c r="F723" s="6">
        <v>15560</v>
      </c>
      <c r="H723" s="29">
        <v>7</v>
      </c>
      <c r="I723" s="29">
        <v>4</v>
      </c>
      <c r="J723" s="62">
        <v>2</v>
      </c>
    </row>
    <row r="724" spans="2:10" ht="15" hidden="1" customHeight="1" x14ac:dyDescent="0.4">
      <c r="B724" s="6">
        <v>743</v>
      </c>
      <c r="C724" s="6" t="s">
        <v>50</v>
      </c>
      <c r="D724" s="6">
        <v>30530</v>
      </c>
      <c r="E724" s="6">
        <v>6220</v>
      </c>
      <c r="F724" s="6">
        <v>15560</v>
      </c>
      <c r="H724" s="29">
        <v>7</v>
      </c>
      <c r="I724" s="29">
        <v>4</v>
      </c>
      <c r="J724" s="62">
        <v>3</v>
      </c>
    </row>
    <row r="725" spans="2:10" ht="15" hidden="1" customHeight="1" x14ac:dyDescent="0.4">
      <c r="B725" s="6">
        <v>744</v>
      </c>
      <c r="C725" s="6" t="s">
        <v>51</v>
      </c>
      <c r="D725" s="6">
        <v>33800</v>
      </c>
      <c r="E725" s="6">
        <v>6220</v>
      </c>
      <c r="F725" s="6">
        <v>15560</v>
      </c>
      <c r="H725" s="29">
        <v>7</v>
      </c>
      <c r="I725" s="29">
        <v>4</v>
      </c>
      <c r="J725" s="62">
        <v>4</v>
      </c>
    </row>
    <row r="726" spans="2:10" ht="15" hidden="1" customHeight="1" x14ac:dyDescent="0.4">
      <c r="B726" s="6">
        <v>745</v>
      </c>
      <c r="C726" s="6" t="s">
        <v>52</v>
      </c>
      <c r="D726" s="6">
        <v>37070</v>
      </c>
      <c r="E726" s="6">
        <v>6220</v>
      </c>
      <c r="F726" s="6">
        <v>15560</v>
      </c>
      <c r="H726" s="29">
        <v>7</v>
      </c>
      <c r="I726" s="29">
        <v>4</v>
      </c>
      <c r="J726" s="62">
        <v>5</v>
      </c>
    </row>
    <row r="727" spans="2:10" ht="15" hidden="1" customHeight="1" x14ac:dyDescent="0.4">
      <c r="B727" s="6">
        <v>746</v>
      </c>
      <c r="C727" s="6" t="s">
        <v>53</v>
      </c>
      <c r="D727" s="6">
        <v>40340</v>
      </c>
      <c r="E727" s="6">
        <v>6220</v>
      </c>
      <c r="F727" s="6">
        <v>15560</v>
      </c>
      <c r="H727" s="29">
        <v>7</v>
      </c>
      <c r="I727" s="29">
        <v>4</v>
      </c>
      <c r="J727" s="62">
        <v>6</v>
      </c>
    </row>
    <row r="728" spans="2:10" ht="15" hidden="1" customHeight="1" x14ac:dyDescent="0.4">
      <c r="B728" s="6">
        <v>747</v>
      </c>
      <c r="C728" s="6" t="s">
        <v>54</v>
      </c>
      <c r="D728" s="6">
        <v>43610</v>
      </c>
      <c r="E728" s="6">
        <v>6220</v>
      </c>
      <c r="F728" s="6">
        <v>15560</v>
      </c>
      <c r="H728" s="29">
        <v>7</v>
      </c>
      <c r="I728" s="29">
        <v>4</v>
      </c>
      <c r="J728" s="62">
        <v>7</v>
      </c>
    </row>
    <row r="729" spans="2:10" ht="15" hidden="1" customHeight="1" x14ac:dyDescent="0.4">
      <c r="B729" s="6">
        <v>748</v>
      </c>
      <c r="C729" s="6" t="s">
        <v>55</v>
      </c>
      <c r="D729" s="6">
        <v>46880</v>
      </c>
      <c r="E729" s="6">
        <v>6220</v>
      </c>
      <c r="F729" s="6">
        <v>15560</v>
      </c>
      <c r="H729" s="29">
        <v>7</v>
      </c>
      <c r="I729" s="29">
        <v>4</v>
      </c>
      <c r="J729" s="62">
        <v>8</v>
      </c>
    </row>
    <row r="730" spans="2:10" ht="15" hidden="1" customHeight="1" x14ac:dyDescent="0.4">
      <c r="B730" s="6">
        <v>749</v>
      </c>
      <c r="C730" s="6" t="s">
        <v>56</v>
      </c>
      <c r="D730" s="6">
        <v>50150</v>
      </c>
      <c r="E730" s="6">
        <v>6220</v>
      </c>
      <c r="F730" s="6">
        <v>15560</v>
      </c>
      <c r="H730" s="29">
        <v>7</v>
      </c>
      <c r="I730" s="29">
        <v>4</v>
      </c>
      <c r="J730" s="62">
        <v>9</v>
      </c>
    </row>
    <row r="731" spans="2:10" ht="15" hidden="1" customHeight="1" x14ac:dyDescent="0.4">
      <c r="B731" s="6">
        <v>7410</v>
      </c>
      <c r="C731" s="6" t="s">
        <v>57</v>
      </c>
      <c r="D731" s="6">
        <v>53420</v>
      </c>
      <c r="E731" s="6">
        <v>6220</v>
      </c>
      <c r="F731" s="6">
        <v>15560</v>
      </c>
      <c r="H731" s="29">
        <v>7</v>
      </c>
      <c r="I731" s="29">
        <v>4</v>
      </c>
      <c r="J731" s="62">
        <v>10</v>
      </c>
    </row>
    <row r="732" spans="2:10" ht="15" hidden="1" customHeight="1" x14ac:dyDescent="0.4">
      <c r="B732" s="6">
        <v>7411</v>
      </c>
      <c r="C732" s="6" t="s">
        <v>58</v>
      </c>
      <c r="D732" s="6">
        <v>56580</v>
      </c>
      <c r="E732" s="6">
        <v>6220</v>
      </c>
      <c r="F732" s="6">
        <v>15560</v>
      </c>
      <c r="H732" s="29">
        <v>7</v>
      </c>
      <c r="I732" s="29">
        <v>4</v>
      </c>
      <c r="J732" s="62">
        <v>11</v>
      </c>
    </row>
    <row r="733" spans="2:10" ht="15" hidden="1" customHeight="1" x14ac:dyDescent="0.4">
      <c r="B733" s="6">
        <v>7412</v>
      </c>
      <c r="C733" s="6" t="s">
        <v>59</v>
      </c>
      <c r="D733" s="6">
        <v>59740</v>
      </c>
      <c r="E733" s="6">
        <v>6220</v>
      </c>
      <c r="F733" s="6">
        <v>15560</v>
      </c>
      <c r="H733" s="29">
        <v>7</v>
      </c>
      <c r="I733" s="29">
        <v>4</v>
      </c>
      <c r="J733" s="62">
        <v>12</v>
      </c>
    </row>
    <row r="734" spans="2:10" ht="15" hidden="1" customHeight="1" x14ac:dyDescent="0.4">
      <c r="B734" s="6">
        <v>7413</v>
      </c>
      <c r="C734" s="6" t="s">
        <v>60</v>
      </c>
      <c r="D734" s="6">
        <v>62910</v>
      </c>
      <c r="E734" s="6">
        <v>6220</v>
      </c>
      <c r="F734" s="6">
        <v>15560</v>
      </c>
      <c r="H734" s="29">
        <v>7</v>
      </c>
      <c r="I734" s="29">
        <v>4</v>
      </c>
      <c r="J734" s="62">
        <v>13</v>
      </c>
    </row>
    <row r="735" spans="2:10" ht="15" hidden="1" customHeight="1" x14ac:dyDescent="0.4">
      <c r="B735" s="6">
        <v>7414</v>
      </c>
      <c r="C735" s="6" t="s">
        <v>61</v>
      </c>
      <c r="D735" s="6">
        <v>66070</v>
      </c>
      <c r="E735" s="6">
        <v>6220</v>
      </c>
      <c r="F735" s="6">
        <v>15560</v>
      </c>
      <c r="H735" s="29">
        <v>7</v>
      </c>
      <c r="I735" s="29">
        <v>4</v>
      </c>
      <c r="J735" s="62">
        <v>14</v>
      </c>
    </row>
    <row r="736" spans="2:10" ht="15" hidden="1" customHeight="1" x14ac:dyDescent="0.4">
      <c r="B736" s="6">
        <v>7415</v>
      </c>
      <c r="C736" s="6" t="s">
        <v>62</v>
      </c>
      <c r="D736" s="6">
        <v>69230</v>
      </c>
      <c r="E736" s="6">
        <v>6220</v>
      </c>
      <c r="F736" s="6">
        <v>15560</v>
      </c>
      <c r="H736" s="29">
        <v>7</v>
      </c>
      <c r="I736" s="29">
        <v>4</v>
      </c>
      <c r="J736" s="62">
        <v>15</v>
      </c>
    </row>
    <row r="737" spans="2:10" ht="15" hidden="1" customHeight="1" x14ac:dyDescent="0.4">
      <c r="B737" s="6">
        <v>7416</v>
      </c>
      <c r="C737" s="6" t="s">
        <v>63</v>
      </c>
      <c r="D737" s="6">
        <v>72390</v>
      </c>
      <c r="E737" s="6">
        <v>6220</v>
      </c>
      <c r="F737" s="6">
        <v>15560</v>
      </c>
      <c r="H737" s="29">
        <v>7</v>
      </c>
      <c r="I737" s="29">
        <v>4</v>
      </c>
      <c r="J737" s="62">
        <v>16</v>
      </c>
    </row>
    <row r="738" spans="2:10" ht="15" hidden="1" customHeight="1" x14ac:dyDescent="0.4">
      <c r="B738" s="6">
        <v>7417</v>
      </c>
      <c r="C738" s="6" t="s">
        <v>64</v>
      </c>
      <c r="D738" s="6">
        <v>75550</v>
      </c>
      <c r="E738" s="6">
        <v>6220</v>
      </c>
      <c r="F738" s="6">
        <v>15560</v>
      </c>
      <c r="H738" s="29">
        <v>7</v>
      </c>
      <c r="I738" s="29">
        <v>4</v>
      </c>
      <c r="J738" s="62">
        <v>17</v>
      </c>
    </row>
    <row r="739" spans="2:10" ht="15" hidden="1" customHeight="1" x14ac:dyDescent="0.4">
      <c r="B739" s="6">
        <v>7418</v>
      </c>
      <c r="C739" s="6" t="s">
        <v>65</v>
      </c>
      <c r="D739" s="6">
        <v>78710</v>
      </c>
      <c r="E739" s="6">
        <v>6220</v>
      </c>
      <c r="F739" s="6">
        <v>15560</v>
      </c>
      <c r="H739" s="29">
        <v>7</v>
      </c>
      <c r="I739" s="29">
        <v>4</v>
      </c>
      <c r="J739" s="62">
        <v>18</v>
      </c>
    </row>
    <row r="740" spans="2:10" ht="15" hidden="1" customHeight="1" x14ac:dyDescent="0.4">
      <c r="B740" s="6">
        <v>7419</v>
      </c>
      <c r="C740" s="6" t="s">
        <v>66</v>
      </c>
      <c r="D740" s="6">
        <v>81870</v>
      </c>
      <c r="E740" s="6">
        <v>6220</v>
      </c>
      <c r="F740" s="6">
        <v>15560</v>
      </c>
      <c r="H740" s="29">
        <v>7</v>
      </c>
      <c r="I740" s="29">
        <v>4</v>
      </c>
      <c r="J740" s="62">
        <v>19</v>
      </c>
    </row>
    <row r="741" spans="2:10" ht="15" hidden="1" customHeight="1" x14ac:dyDescent="0.4">
      <c r="B741" s="6">
        <v>7420</v>
      </c>
      <c r="C741" s="6" t="s">
        <v>67</v>
      </c>
      <c r="D741" s="6">
        <v>85030</v>
      </c>
      <c r="E741" s="6">
        <v>6220</v>
      </c>
      <c r="F741" s="6">
        <v>15560</v>
      </c>
      <c r="H741" s="29">
        <v>7</v>
      </c>
      <c r="I741" s="29">
        <v>4</v>
      </c>
      <c r="J741" s="62">
        <v>20</v>
      </c>
    </row>
    <row r="742" spans="2:10" ht="15" hidden="1" customHeight="1" x14ac:dyDescent="0.4">
      <c r="B742" s="6">
        <v>811</v>
      </c>
      <c r="C742" s="6" t="s">
        <v>48</v>
      </c>
      <c r="D742" s="6">
        <v>12280</v>
      </c>
      <c r="E742" s="6">
        <v>3010</v>
      </c>
      <c r="F742" s="6">
        <v>7530</v>
      </c>
      <c r="H742" s="29">
        <v>8</v>
      </c>
      <c r="I742" s="29">
        <v>1</v>
      </c>
      <c r="J742" s="62">
        <v>1</v>
      </c>
    </row>
    <row r="743" spans="2:10" ht="15" hidden="1" customHeight="1" x14ac:dyDescent="0.4">
      <c r="B743" s="6">
        <v>812</v>
      </c>
      <c r="C743" s="6" t="s">
        <v>49</v>
      </c>
      <c r="D743" s="6">
        <v>13800</v>
      </c>
      <c r="E743" s="6">
        <v>3010</v>
      </c>
      <c r="F743" s="6">
        <v>7530</v>
      </c>
      <c r="H743" s="29">
        <v>8</v>
      </c>
      <c r="I743" s="29">
        <v>1</v>
      </c>
      <c r="J743" s="62">
        <v>2</v>
      </c>
    </row>
    <row r="744" spans="2:10" ht="15" hidden="1" customHeight="1" x14ac:dyDescent="0.4">
      <c r="B744" s="6">
        <v>813</v>
      </c>
      <c r="C744" s="6" t="s">
        <v>50</v>
      </c>
      <c r="D744" s="6">
        <v>15320</v>
      </c>
      <c r="E744" s="6">
        <v>3010</v>
      </c>
      <c r="F744" s="6">
        <v>7530</v>
      </c>
      <c r="H744" s="29">
        <v>8</v>
      </c>
      <c r="I744" s="29">
        <v>1</v>
      </c>
      <c r="J744" s="62">
        <v>3</v>
      </c>
    </row>
    <row r="745" spans="2:10" ht="15" hidden="1" customHeight="1" x14ac:dyDescent="0.4">
      <c r="B745" s="6">
        <v>814</v>
      </c>
      <c r="C745" s="6" t="s">
        <v>51</v>
      </c>
      <c r="D745" s="6">
        <v>16840</v>
      </c>
      <c r="E745" s="6">
        <v>3010</v>
      </c>
      <c r="F745" s="6">
        <v>7530</v>
      </c>
      <c r="H745" s="29">
        <v>8</v>
      </c>
      <c r="I745" s="29">
        <v>1</v>
      </c>
      <c r="J745" s="62">
        <v>4</v>
      </c>
    </row>
    <row r="746" spans="2:10" ht="15" hidden="1" customHeight="1" x14ac:dyDescent="0.4">
      <c r="B746" s="6">
        <v>815</v>
      </c>
      <c r="C746" s="6" t="s">
        <v>52</v>
      </c>
      <c r="D746" s="6">
        <v>18350</v>
      </c>
      <c r="E746" s="6">
        <v>3010</v>
      </c>
      <c r="F746" s="6">
        <v>7530</v>
      </c>
      <c r="H746" s="29">
        <v>8</v>
      </c>
      <c r="I746" s="29">
        <v>1</v>
      </c>
      <c r="J746" s="62">
        <v>5</v>
      </c>
    </row>
    <row r="747" spans="2:10" ht="15" hidden="1" customHeight="1" x14ac:dyDescent="0.4">
      <c r="B747" s="6">
        <v>816</v>
      </c>
      <c r="C747" s="6" t="s">
        <v>53</v>
      </c>
      <c r="D747" s="6">
        <v>19870</v>
      </c>
      <c r="E747" s="6">
        <v>3010</v>
      </c>
      <c r="F747" s="6">
        <v>7530</v>
      </c>
      <c r="H747" s="29">
        <v>8</v>
      </c>
      <c r="I747" s="29">
        <v>1</v>
      </c>
      <c r="J747" s="62">
        <v>6</v>
      </c>
    </row>
    <row r="748" spans="2:10" ht="15" hidden="1" customHeight="1" x14ac:dyDescent="0.4">
      <c r="B748" s="6">
        <v>817</v>
      </c>
      <c r="C748" s="6" t="s">
        <v>54</v>
      </c>
      <c r="D748" s="6">
        <v>21390</v>
      </c>
      <c r="E748" s="6">
        <v>3010</v>
      </c>
      <c r="F748" s="6">
        <v>7530</v>
      </c>
      <c r="H748" s="29">
        <v>8</v>
      </c>
      <c r="I748" s="29">
        <v>1</v>
      </c>
      <c r="J748" s="62">
        <v>7</v>
      </c>
    </row>
    <row r="749" spans="2:10" ht="15" hidden="1" customHeight="1" x14ac:dyDescent="0.4">
      <c r="B749" s="6">
        <v>818</v>
      </c>
      <c r="C749" s="6" t="s">
        <v>55</v>
      </c>
      <c r="D749" s="6">
        <v>22910</v>
      </c>
      <c r="E749" s="6">
        <v>3010</v>
      </c>
      <c r="F749" s="6">
        <v>7530</v>
      </c>
      <c r="H749" s="29">
        <v>8</v>
      </c>
      <c r="I749" s="29">
        <v>1</v>
      </c>
      <c r="J749" s="62">
        <v>8</v>
      </c>
    </row>
    <row r="750" spans="2:10" ht="15" hidden="1" customHeight="1" x14ac:dyDescent="0.4">
      <c r="B750" s="6">
        <v>819</v>
      </c>
      <c r="C750" s="6" t="s">
        <v>56</v>
      </c>
      <c r="D750" s="6">
        <v>24420</v>
      </c>
      <c r="E750" s="6">
        <v>3010</v>
      </c>
      <c r="F750" s="6">
        <v>7530</v>
      </c>
      <c r="H750" s="29">
        <v>8</v>
      </c>
      <c r="I750" s="29">
        <v>1</v>
      </c>
      <c r="J750" s="62">
        <v>9</v>
      </c>
    </row>
    <row r="751" spans="2:10" ht="15" hidden="1" customHeight="1" x14ac:dyDescent="0.4">
      <c r="B751" s="6">
        <v>8110</v>
      </c>
      <c r="C751" s="6" t="s">
        <v>57</v>
      </c>
      <c r="D751" s="6">
        <v>25940</v>
      </c>
      <c r="E751" s="6">
        <v>3010</v>
      </c>
      <c r="F751" s="6">
        <v>7530</v>
      </c>
      <c r="H751" s="29">
        <v>8</v>
      </c>
      <c r="I751" s="29">
        <v>1</v>
      </c>
      <c r="J751" s="62">
        <v>10</v>
      </c>
    </row>
    <row r="752" spans="2:10" ht="15" hidden="1" customHeight="1" x14ac:dyDescent="0.4">
      <c r="B752" s="6">
        <v>8111</v>
      </c>
      <c r="C752" s="6" t="s">
        <v>58</v>
      </c>
      <c r="D752" s="6">
        <v>27460</v>
      </c>
      <c r="E752" s="6">
        <v>3010</v>
      </c>
      <c r="F752" s="6">
        <v>7530</v>
      </c>
      <c r="H752" s="29">
        <v>8</v>
      </c>
      <c r="I752" s="29">
        <v>1</v>
      </c>
      <c r="J752" s="62">
        <v>11</v>
      </c>
    </row>
    <row r="753" spans="2:10" ht="15" hidden="1" customHeight="1" x14ac:dyDescent="0.4">
      <c r="B753" s="6">
        <v>8112</v>
      </c>
      <c r="C753" s="6" t="s">
        <v>59</v>
      </c>
      <c r="D753" s="6">
        <v>28970</v>
      </c>
      <c r="E753" s="6">
        <v>3010</v>
      </c>
      <c r="F753" s="6">
        <v>7530</v>
      </c>
      <c r="H753" s="29">
        <v>8</v>
      </c>
      <c r="I753" s="29">
        <v>1</v>
      </c>
      <c r="J753" s="62">
        <v>12</v>
      </c>
    </row>
    <row r="754" spans="2:10" ht="15" hidden="1" customHeight="1" x14ac:dyDescent="0.4">
      <c r="B754" s="6">
        <v>8113</v>
      </c>
      <c r="C754" s="6" t="s">
        <v>60</v>
      </c>
      <c r="D754" s="6">
        <v>30480</v>
      </c>
      <c r="E754" s="6">
        <v>3010</v>
      </c>
      <c r="F754" s="6">
        <v>7530</v>
      </c>
      <c r="H754" s="29">
        <v>8</v>
      </c>
      <c r="I754" s="29">
        <v>1</v>
      </c>
      <c r="J754" s="62">
        <v>13</v>
      </c>
    </row>
    <row r="755" spans="2:10" ht="15" hidden="1" customHeight="1" x14ac:dyDescent="0.4">
      <c r="B755" s="6">
        <v>8114</v>
      </c>
      <c r="C755" s="6" t="s">
        <v>61</v>
      </c>
      <c r="D755" s="6">
        <v>32000</v>
      </c>
      <c r="E755" s="6">
        <v>3010</v>
      </c>
      <c r="F755" s="6">
        <v>7530</v>
      </c>
      <c r="H755" s="29">
        <v>8</v>
      </c>
      <c r="I755" s="29">
        <v>1</v>
      </c>
      <c r="J755" s="62">
        <v>14</v>
      </c>
    </row>
    <row r="756" spans="2:10" ht="15" hidden="1" customHeight="1" x14ac:dyDescent="0.4">
      <c r="B756" s="6">
        <v>8115</v>
      </c>
      <c r="C756" s="6" t="s">
        <v>62</v>
      </c>
      <c r="D756" s="6">
        <v>33510</v>
      </c>
      <c r="E756" s="6">
        <v>3010</v>
      </c>
      <c r="F756" s="6">
        <v>7530</v>
      </c>
      <c r="H756" s="29">
        <v>8</v>
      </c>
      <c r="I756" s="29">
        <v>1</v>
      </c>
      <c r="J756" s="62">
        <v>15</v>
      </c>
    </row>
    <row r="757" spans="2:10" ht="15" hidden="1" customHeight="1" x14ac:dyDescent="0.4">
      <c r="B757" s="6">
        <v>8116</v>
      </c>
      <c r="C757" s="6" t="s">
        <v>63</v>
      </c>
      <c r="D757" s="6">
        <v>35020</v>
      </c>
      <c r="E757" s="6">
        <v>3010</v>
      </c>
      <c r="F757" s="6">
        <v>7530</v>
      </c>
      <c r="H757" s="29">
        <v>8</v>
      </c>
      <c r="I757" s="29">
        <v>1</v>
      </c>
      <c r="J757" s="62">
        <v>16</v>
      </c>
    </row>
    <row r="758" spans="2:10" ht="15" hidden="1" customHeight="1" x14ac:dyDescent="0.4">
      <c r="B758" s="6">
        <v>8117</v>
      </c>
      <c r="C758" s="6" t="s">
        <v>64</v>
      </c>
      <c r="D758" s="6">
        <v>36540</v>
      </c>
      <c r="E758" s="6">
        <v>3010</v>
      </c>
      <c r="F758" s="6">
        <v>7530</v>
      </c>
      <c r="H758" s="29">
        <v>8</v>
      </c>
      <c r="I758" s="29">
        <v>1</v>
      </c>
      <c r="J758" s="62">
        <v>17</v>
      </c>
    </row>
    <row r="759" spans="2:10" ht="15" hidden="1" customHeight="1" x14ac:dyDescent="0.4">
      <c r="B759" s="6">
        <v>8118</v>
      </c>
      <c r="C759" s="6" t="s">
        <v>65</v>
      </c>
      <c r="D759" s="6">
        <v>38050</v>
      </c>
      <c r="E759" s="6">
        <v>3010</v>
      </c>
      <c r="F759" s="6">
        <v>7530</v>
      </c>
      <c r="H759" s="29">
        <v>8</v>
      </c>
      <c r="I759" s="29">
        <v>1</v>
      </c>
      <c r="J759" s="62">
        <v>18</v>
      </c>
    </row>
    <row r="760" spans="2:10" ht="15" hidden="1" customHeight="1" x14ac:dyDescent="0.4">
      <c r="B760" s="6">
        <v>8119</v>
      </c>
      <c r="C760" s="6" t="s">
        <v>66</v>
      </c>
      <c r="D760" s="6">
        <v>39560</v>
      </c>
      <c r="E760" s="6">
        <v>3010</v>
      </c>
      <c r="F760" s="6">
        <v>7530</v>
      </c>
      <c r="H760" s="29">
        <v>8</v>
      </c>
      <c r="I760" s="29">
        <v>1</v>
      </c>
      <c r="J760" s="62">
        <v>19</v>
      </c>
    </row>
    <row r="761" spans="2:10" ht="15" hidden="1" customHeight="1" x14ac:dyDescent="0.4">
      <c r="B761" s="6">
        <v>8120</v>
      </c>
      <c r="C761" s="6" t="s">
        <v>67</v>
      </c>
      <c r="D761" s="6">
        <v>41080</v>
      </c>
      <c r="E761" s="6">
        <v>3010</v>
      </c>
      <c r="F761" s="6">
        <v>7530</v>
      </c>
      <c r="H761" s="29">
        <v>8</v>
      </c>
      <c r="I761" s="29">
        <v>1</v>
      </c>
      <c r="J761" s="62">
        <v>20</v>
      </c>
    </row>
    <row r="762" spans="2:10" ht="15" hidden="1" customHeight="1" x14ac:dyDescent="0.4">
      <c r="B762" s="6">
        <v>821</v>
      </c>
      <c r="C762" s="6" t="s">
        <v>48</v>
      </c>
      <c r="D762" s="6">
        <v>14290</v>
      </c>
      <c r="E762" s="6">
        <v>3490</v>
      </c>
      <c r="F762" s="6">
        <v>8730</v>
      </c>
      <c r="H762" s="29">
        <v>8</v>
      </c>
      <c r="I762" s="29">
        <v>2</v>
      </c>
      <c r="J762" s="62">
        <v>1</v>
      </c>
    </row>
    <row r="763" spans="2:10" ht="15" hidden="1" customHeight="1" x14ac:dyDescent="0.4">
      <c r="B763" s="6">
        <v>822</v>
      </c>
      <c r="C763" s="6" t="s">
        <v>49</v>
      </c>
      <c r="D763" s="6">
        <v>16080</v>
      </c>
      <c r="E763" s="6">
        <v>3490</v>
      </c>
      <c r="F763" s="6">
        <v>8730</v>
      </c>
      <c r="H763" s="29">
        <v>8</v>
      </c>
      <c r="I763" s="29">
        <v>2</v>
      </c>
      <c r="J763" s="62">
        <v>2</v>
      </c>
    </row>
    <row r="764" spans="2:10" ht="15" hidden="1" customHeight="1" x14ac:dyDescent="0.4">
      <c r="B764" s="6">
        <v>823</v>
      </c>
      <c r="C764" s="6" t="s">
        <v>50</v>
      </c>
      <c r="D764" s="6">
        <v>17870</v>
      </c>
      <c r="E764" s="6">
        <v>3490</v>
      </c>
      <c r="F764" s="6">
        <v>8730</v>
      </c>
      <c r="H764" s="29">
        <v>8</v>
      </c>
      <c r="I764" s="29">
        <v>2</v>
      </c>
      <c r="J764" s="62">
        <v>3</v>
      </c>
    </row>
    <row r="765" spans="2:10" ht="15" hidden="1" customHeight="1" x14ac:dyDescent="0.4">
      <c r="B765" s="6">
        <v>824</v>
      </c>
      <c r="C765" s="6" t="s">
        <v>51</v>
      </c>
      <c r="D765" s="6">
        <v>19660</v>
      </c>
      <c r="E765" s="6">
        <v>3490</v>
      </c>
      <c r="F765" s="6">
        <v>8730</v>
      </c>
      <c r="H765" s="29">
        <v>8</v>
      </c>
      <c r="I765" s="29">
        <v>2</v>
      </c>
      <c r="J765" s="62">
        <v>4</v>
      </c>
    </row>
    <row r="766" spans="2:10" ht="15" hidden="1" customHeight="1" x14ac:dyDescent="0.4">
      <c r="B766" s="6">
        <v>825</v>
      </c>
      <c r="C766" s="6" t="s">
        <v>52</v>
      </c>
      <c r="D766" s="6">
        <v>21450</v>
      </c>
      <c r="E766" s="6">
        <v>3490</v>
      </c>
      <c r="F766" s="6">
        <v>8730</v>
      </c>
      <c r="H766" s="29">
        <v>8</v>
      </c>
      <c r="I766" s="29">
        <v>2</v>
      </c>
      <c r="J766" s="62">
        <v>5</v>
      </c>
    </row>
    <row r="767" spans="2:10" ht="15" hidden="1" customHeight="1" x14ac:dyDescent="0.4">
      <c r="B767" s="6">
        <v>826</v>
      </c>
      <c r="C767" s="6" t="s">
        <v>53</v>
      </c>
      <c r="D767" s="6">
        <v>23250</v>
      </c>
      <c r="E767" s="6">
        <v>3490</v>
      </c>
      <c r="F767" s="6">
        <v>8730</v>
      </c>
      <c r="H767" s="29">
        <v>8</v>
      </c>
      <c r="I767" s="29">
        <v>2</v>
      </c>
      <c r="J767" s="62">
        <v>6</v>
      </c>
    </row>
    <row r="768" spans="2:10" ht="15" hidden="1" customHeight="1" x14ac:dyDescent="0.4">
      <c r="B768" s="6">
        <v>827</v>
      </c>
      <c r="C768" s="6" t="s">
        <v>54</v>
      </c>
      <c r="D768" s="6">
        <v>25040</v>
      </c>
      <c r="E768" s="6">
        <v>3490</v>
      </c>
      <c r="F768" s="6">
        <v>8730</v>
      </c>
      <c r="H768" s="29">
        <v>8</v>
      </c>
      <c r="I768" s="29">
        <v>2</v>
      </c>
      <c r="J768" s="62">
        <v>7</v>
      </c>
    </row>
    <row r="769" spans="2:10" ht="15" hidden="1" customHeight="1" x14ac:dyDescent="0.4">
      <c r="B769" s="6">
        <v>828</v>
      </c>
      <c r="C769" s="6" t="s">
        <v>55</v>
      </c>
      <c r="D769" s="6">
        <v>26830</v>
      </c>
      <c r="E769" s="6">
        <v>3490</v>
      </c>
      <c r="F769" s="6">
        <v>8730</v>
      </c>
      <c r="H769" s="29">
        <v>8</v>
      </c>
      <c r="I769" s="29">
        <v>2</v>
      </c>
      <c r="J769" s="62">
        <v>8</v>
      </c>
    </row>
    <row r="770" spans="2:10" ht="15" hidden="1" customHeight="1" x14ac:dyDescent="0.4">
      <c r="B770" s="6">
        <v>829</v>
      </c>
      <c r="C770" s="6" t="s">
        <v>56</v>
      </c>
      <c r="D770" s="6">
        <v>28620</v>
      </c>
      <c r="E770" s="6">
        <v>3490</v>
      </c>
      <c r="F770" s="6">
        <v>8730</v>
      </c>
      <c r="H770" s="29">
        <v>8</v>
      </c>
      <c r="I770" s="29">
        <v>2</v>
      </c>
      <c r="J770" s="62">
        <v>9</v>
      </c>
    </row>
    <row r="771" spans="2:10" ht="15" hidden="1" customHeight="1" x14ac:dyDescent="0.4">
      <c r="B771" s="6">
        <v>8210</v>
      </c>
      <c r="C771" s="6" t="s">
        <v>57</v>
      </c>
      <c r="D771" s="6">
        <v>30410</v>
      </c>
      <c r="E771" s="6">
        <v>3490</v>
      </c>
      <c r="F771" s="6">
        <v>8730</v>
      </c>
      <c r="H771" s="29">
        <v>8</v>
      </c>
      <c r="I771" s="29">
        <v>2</v>
      </c>
      <c r="J771" s="62">
        <v>10</v>
      </c>
    </row>
    <row r="772" spans="2:10" ht="15" hidden="1" customHeight="1" x14ac:dyDescent="0.4">
      <c r="B772" s="6">
        <v>8211</v>
      </c>
      <c r="C772" s="6" t="s">
        <v>58</v>
      </c>
      <c r="D772" s="6">
        <v>32170</v>
      </c>
      <c r="E772" s="6">
        <v>3490</v>
      </c>
      <c r="F772" s="6">
        <v>8730</v>
      </c>
      <c r="H772" s="29">
        <v>8</v>
      </c>
      <c r="I772" s="29">
        <v>2</v>
      </c>
      <c r="J772" s="62">
        <v>11</v>
      </c>
    </row>
    <row r="773" spans="2:10" ht="15" hidden="1" customHeight="1" x14ac:dyDescent="0.4">
      <c r="B773" s="6">
        <v>8212</v>
      </c>
      <c r="C773" s="6" t="s">
        <v>59</v>
      </c>
      <c r="D773" s="6">
        <v>33930</v>
      </c>
      <c r="E773" s="6">
        <v>3490</v>
      </c>
      <c r="F773" s="6">
        <v>8730</v>
      </c>
      <c r="H773" s="29">
        <v>8</v>
      </c>
      <c r="I773" s="29">
        <v>2</v>
      </c>
      <c r="J773" s="62">
        <v>12</v>
      </c>
    </row>
    <row r="774" spans="2:10" ht="15" hidden="1" customHeight="1" x14ac:dyDescent="0.4">
      <c r="B774" s="6">
        <v>8213</v>
      </c>
      <c r="C774" s="6" t="s">
        <v>60</v>
      </c>
      <c r="D774" s="6">
        <v>35690</v>
      </c>
      <c r="E774" s="6">
        <v>3490</v>
      </c>
      <c r="F774" s="6">
        <v>8730</v>
      </c>
      <c r="H774" s="29">
        <v>8</v>
      </c>
      <c r="I774" s="29">
        <v>2</v>
      </c>
      <c r="J774" s="62">
        <v>13</v>
      </c>
    </row>
    <row r="775" spans="2:10" ht="15" hidden="1" customHeight="1" x14ac:dyDescent="0.4">
      <c r="B775" s="6">
        <v>8214</v>
      </c>
      <c r="C775" s="6" t="s">
        <v>61</v>
      </c>
      <c r="D775" s="6">
        <v>37450</v>
      </c>
      <c r="E775" s="6">
        <v>3490</v>
      </c>
      <c r="F775" s="6">
        <v>8730</v>
      </c>
      <c r="H775" s="29">
        <v>8</v>
      </c>
      <c r="I775" s="29">
        <v>2</v>
      </c>
      <c r="J775" s="62">
        <v>14</v>
      </c>
    </row>
    <row r="776" spans="2:10" ht="15" hidden="1" customHeight="1" x14ac:dyDescent="0.4">
      <c r="B776" s="6">
        <v>8215</v>
      </c>
      <c r="C776" s="6" t="s">
        <v>62</v>
      </c>
      <c r="D776" s="6">
        <v>39210</v>
      </c>
      <c r="E776" s="6">
        <v>3490</v>
      </c>
      <c r="F776" s="6">
        <v>8730</v>
      </c>
      <c r="H776" s="29">
        <v>8</v>
      </c>
      <c r="I776" s="29">
        <v>2</v>
      </c>
      <c r="J776" s="62">
        <v>15</v>
      </c>
    </row>
    <row r="777" spans="2:10" ht="15" hidden="1" customHeight="1" x14ac:dyDescent="0.4">
      <c r="B777" s="6">
        <v>8216</v>
      </c>
      <c r="C777" s="6" t="s">
        <v>63</v>
      </c>
      <c r="D777" s="6">
        <v>40980</v>
      </c>
      <c r="E777" s="6">
        <v>3490</v>
      </c>
      <c r="F777" s="6">
        <v>8730</v>
      </c>
      <c r="H777" s="29">
        <v>8</v>
      </c>
      <c r="I777" s="29">
        <v>2</v>
      </c>
      <c r="J777" s="62">
        <v>16</v>
      </c>
    </row>
    <row r="778" spans="2:10" ht="15" hidden="1" customHeight="1" x14ac:dyDescent="0.4">
      <c r="B778" s="6">
        <v>8217</v>
      </c>
      <c r="C778" s="6" t="s">
        <v>64</v>
      </c>
      <c r="D778" s="6">
        <v>42740</v>
      </c>
      <c r="E778" s="6">
        <v>3490</v>
      </c>
      <c r="F778" s="6">
        <v>8730</v>
      </c>
      <c r="H778" s="29">
        <v>8</v>
      </c>
      <c r="I778" s="29">
        <v>2</v>
      </c>
      <c r="J778" s="62">
        <v>17</v>
      </c>
    </row>
    <row r="779" spans="2:10" ht="15" hidden="1" customHeight="1" x14ac:dyDescent="0.4">
      <c r="B779" s="6">
        <v>8218</v>
      </c>
      <c r="C779" s="6" t="s">
        <v>65</v>
      </c>
      <c r="D779" s="6">
        <v>44500</v>
      </c>
      <c r="E779" s="6">
        <v>3490</v>
      </c>
      <c r="F779" s="6">
        <v>8730</v>
      </c>
      <c r="H779" s="29">
        <v>8</v>
      </c>
      <c r="I779" s="29">
        <v>2</v>
      </c>
      <c r="J779" s="62">
        <v>18</v>
      </c>
    </row>
    <row r="780" spans="2:10" ht="15" hidden="1" customHeight="1" x14ac:dyDescent="0.4">
      <c r="B780" s="6">
        <v>8219</v>
      </c>
      <c r="C780" s="6" t="s">
        <v>66</v>
      </c>
      <c r="D780" s="6">
        <v>46260</v>
      </c>
      <c r="E780" s="6">
        <v>3490</v>
      </c>
      <c r="F780" s="6">
        <v>8730</v>
      </c>
      <c r="H780" s="29">
        <v>8</v>
      </c>
      <c r="I780" s="29">
        <v>2</v>
      </c>
      <c r="J780" s="62">
        <v>19</v>
      </c>
    </row>
    <row r="781" spans="2:10" ht="15" hidden="1" customHeight="1" x14ac:dyDescent="0.4">
      <c r="B781" s="6">
        <v>8220</v>
      </c>
      <c r="C781" s="6" t="s">
        <v>67</v>
      </c>
      <c r="D781" s="6">
        <v>48020</v>
      </c>
      <c r="E781" s="6">
        <v>3490</v>
      </c>
      <c r="F781" s="6">
        <v>8730</v>
      </c>
      <c r="H781" s="29">
        <v>8</v>
      </c>
      <c r="I781" s="29">
        <v>2</v>
      </c>
      <c r="J781" s="62">
        <v>20</v>
      </c>
    </row>
    <row r="782" spans="2:10" ht="15" hidden="1" customHeight="1" x14ac:dyDescent="0.4">
      <c r="B782" s="6">
        <v>831</v>
      </c>
      <c r="C782" s="6" t="s">
        <v>48</v>
      </c>
      <c r="D782" s="6">
        <v>18380</v>
      </c>
      <c r="E782" s="6">
        <v>4650</v>
      </c>
      <c r="F782" s="6">
        <v>11640</v>
      </c>
      <c r="H782" s="29">
        <v>8</v>
      </c>
      <c r="I782" s="29">
        <v>3</v>
      </c>
      <c r="J782" s="62">
        <v>1</v>
      </c>
    </row>
    <row r="783" spans="2:10" ht="15" hidden="1" customHeight="1" x14ac:dyDescent="0.4">
      <c r="B783" s="6">
        <v>832</v>
      </c>
      <c r="C783" s="6" t="s">
        <v>49</v>
      </c>
      <c r="D783" s="6">
        <v>20830</v>
      </c>
      <c r="E783" s="6">
        <v>4650</v>
      </c>
      <c r="F783" s="6">
        <v>11640</v>
      </c>
      <c r="H783" s="29">
        <v>8</v>
      </c>
      <c r="I783" s="29">
        <v>3</v>
      </c>
      <c r="J783" s="62">
        <v>2</v>
      </c>
    </row>
    <row r="784" spans="2:10" ht="15" hidden="1" customHeight="1" x14ac:dyDescent="0.4">
      <c r="B784" s="6">
        <v>833</v>
      </c>
      <c r="C784" s="6" t="s">
        <v>50</v>
      </c>
      <c r="D784" s="6">
        <v>23270</v>
      </c>
      <c r="E784" s="6">
        <v>4650</v>
      </c>
      <c r="F784" s="6">
        <v>11640</v>
      </c>
      <c r="H784" s="29">
        <v>8</v>
      </c>
      <c r="I784" s="29">
        <v>3</v>
      </c>
      <c r="J784" s="62">
        <v>3</v>
      </c>
    </row>
    <row r="785" spans="2:10" ht="15" hidden="1" customHeight="1" x14ac:dyDescent="0.4">
      <c r="B785" s="6">
        <v>834</v>
      </c>
      <c r="C785" s="6" t="s">
        <v>51</v>
      </c>
      <c r="D785" s="6">
        <v>25710</v>
      </c>
      <c r="E785" s="6">
        <v>4650</v>
      </c>
      <c r="F785" s="6">
        <v>11640</v>
      </c>
      <c r="H785" s="29">
        <v>8</v>
      </c>
      <c r="I785" s="29">
        <v>3</v>
      </c>
      <c r="J785" s="62">
        <v>4</v>
      </c>
    </row>
    <row r="786" spans="2:10" ht="15" hidden="1" customHeight="1" x14ac:dyDescent="0.4">
      <c r="B786" s="6">
        <v>835</v>
      </c>
      <c r="C786" s="6" t="s">
        <v>52</v>
      </c>
      <c r="D786" s="6">
        <v>28160</v>
      </c>
      <c r="E786" s="6">
        <v>4650</v>
      </c>
      <c r="F786" s="6">
        <v>11640</v>
      </c>
      <c r="H786" s="29">
        <v>8</v>
      </c>
      <c r="I786" s="29">
        <v>3</v>
      </c>
      <c r="J786" s="62">
        <v>5</v>
      </c>
    </row>
    <row r="787" spans="2:10" ht="15" hidden="1" customHeight="1" x14ac:dyDescent="0.4">
      <c r="B787" s="6">
        <v>836</v>
      </c>
      <c r="C787" s="6" t="s">
        <v>53</v>
      </c>
      <c r="D787" s="6">
        <v>30600</v>
      </c>
      <c r="E787" s="6">
        <v>4650</v>
      </c>
      <c r="F787" s="6">
        <v>11640</v>
      </c>
      <c r="H787" s="29">
        <v>8</v>
      </c>
      <c r="I787" s="29">
        <v>3</v>
      </c>
      <c r="J787" s="62">
        <v>6</v>
      </c>
    </row>
    <row r="788" spans="2:10" ht="15" hidden="1" customHeight="1" x14ac:dyDescent="0.4">
      <c r="B788" s="6">
        <v>837</v>
      </c>
      <c r="C788" s="6" t="s">
        <v>54</v>
      </c>
      <c r="D788" s="6">
        <v>33040</v>
      </c>
      <c r="E788" s="6">
        <v>4650</v>
      </c>
      <c r="F788" s="6">
        <v>11640</v>
      </c>
      <c r="H788" s="29">
        <v>8</v>
      </c>
      <c r="I788" s="29">
        <v>3</v>
      </c>
      <c r="J788" s="62">
        <v>7</v>
      </c>
    </row>
    <row r="789" spans="2:10" ht="15" hidden="1" customHeight="1" x14ac:dyDescent="0.4">
      <c r="B789" s="6">
        <v>838</v>
      </c>
      <c r="C789" s="6" t="s">
        <v>55</v>
      </c>
      <c r="D789" s="6">
        <v>35490</v>
      </c>
      <c r="E789" s="6">
        <v>4650</v>
      </c>
      <c r="F789" s="6">
        <v>11640</v>
      </c>
      <c r="H789" s="29">
        <v>8</v>
      </c>
      <c r="I789" s="29">
        <v>3</v>
      </c>
      <c r="J789" s="62">
        <v>8</v>
      </c>
    </row>
    <row r="790" spans="2:10" ht="15" hidden="1" customHeight="1" x14ac:dyDescent="0.4">
      <c r="B790" s="6">
        <v>839</v>
      </c>
      <c r="C790" s="6" t="s">
        <v>56</v>
      </c>
      <c r="D790" s="6">
        <v>37930</v>
      </c>
      <c r="E790" s="6">
        <v>4650</v>
      </c>
      <c r="F790" s="6">
        <v>11640</v>
      </c>
      <c r="H790" s="29">
        <v>8</v>
      </c>
      <c r="I790" s="29">
        <v>3</v>
      </c>
      <c r="J790" s="62">
        <v>9</v>
      </c>
    </row>
    <row r="791" spans="2:10" ht="15" hidden="1" customHeight="1" x14ac:dyDescent="0.4">
      <c r="B791" s="6">
        <v>8310</v>
      </c>
      <c r="C791" s="6" t="s">
        <v>57</v>
      </c>
      <c r="D791" s="6">
        <v>40370</v>
      </c>
      <c r="E791" s="6">
        <v>4650</v>
      </c>
      <c r="F791" s="6">
        <v>11640</v>
      </c>
      <c r="H791" s="29">
        <v>8</v>
      </c>
      <c r="I791" s="29">
        <v>3</v>
      </c>
      <c r="J791" s="62">
        <v>10</v>
      </c>
    </row>
    <row r="792" spans="2:10" ht="15" hidden="1" customHeight="1" x14ac:dyDescent="0.4">
      <c r="B792" s="6">
        <v>8311</v>
      </c>
      <c r="C792" s="6" t="s">
        <v>58</v>
      </c>
      <c r="D792" s="6">
        <v>42740</v>
      </c>
      <c r="E792" s="6">
        <v>4650</v>
      </c>
      <c r="F792" s="6">
        <v>11640</v>
      </c>
      <c r="H792" s="29">
        <v>8</v>
      </c>
      <c r="I792" s="29">
        <v>3</v>
      </c>
      <c r="J792" s="62">
        <v>11</v>
      </c>
    </row>
    <row r="793" spans="2:10" ht="15" hidden="1" customHeight="1" x14ac:dyDescent="0.4">
      <c r="B793" s="6">
        <v>8312</v>
      </c>
      <c r="C793" s="6" t="s">
        <v>59</v>
      </c>
      <c r="D793" s="6">
        <v>45100</v>
      </c>
      <c r="E793" s="6">
        <v>4650</v>
      </c>
      <c r="F793" s="6">
        <v>11640</v>
      </c>
      <c r="H793" s="29">
        <v>8</v>
      </c>
      <c r="I793" s="29">
        <v>3</v>
      </c>
      <c r="J793" s="62">
        <v>12</v>
      </c>
    </row>
    <row r="794" spans="2:10" ht="15" hidden="1" customHeight="1" x14ac:dyDescent="0.4">
      <c r="B794" s="6">
        <v>8313</v>
      </c>
      <c r="C794" s="6" t="s">
        <v>60</v>
      </c>
      <c r="D794" s="6">
        <v>47460</v>
      </c>
      <c r="E794" s="6">
        <v>4650</v>
      </c>
      <c r="F794" s="6">
        <v>11640</v>
      </c>
      <c r="H794" s="29">
        <v>8</v>
      </c>
      <c r="I794" s="29">
        <v>3</v>
      </c>
      <c r="J794" s="62">
        <v>13</v>
      </c>
    </row>
    <row r="795" spans="2:10" ht="15" hidden="1" customHeight="1" x14ac:dyDescent="0.4">
      <c r="B795" s="6">
        <v>8314</v>
      </c>
      <c r="C795" s="6" t="s">
        <v>61</v>
      </c>
      <c r="D795" s="6">
        <v>49830</v>
      </c>
      <c r="E795" s="6">
        <v>4650</v>
      </c>
      <c r="F795" s="6">
        <v>11640</v>
      </c>
      <c r="H795" s="29">
        <v>8</v>
      </c>
      <c r="I795" s="29">
        <v>3</v>
      </c>
      <c r="J795" s="62">
        <v>14</v>
      </c>
    </row>
    <row r="796" spans="2:10" ht="15" hidden="1" customHeight="1" x14ac:dyDescent="0.4">
      <c r="B796" s="6">
        <v>8315</v>
      </c>
      <c r="C796" s="6" t="s">
        <v>62</v>
      </c>
      <c r="D796" s="6">
        <v>52190</v>
      </c>
      <c r="E796" s="6">
        <v>4650</v>
      </c>
      <c r="F796" s="6">
        <v>11640</v>
      </c>
      <c r="H796" s="29">
        <v>8</v>
      </c>
      <c r="I796" s="29">
        <v>3</v>
      </c>
      <c r="J796" s="62">
        <v>15</v>
      </c>
    </row>
    <row r="797" spans="2:10" ht="15" hidden="1" customHeight="1" x14ac:dyDescent="0.4">
      <c r="B797" s="6">
        <v>8316</v>
      </c>
      <c r="C797" s="6" t="s">
        <v>63</v>
      </c>
      <c r="D797" s="6">
        <v>54560</v>
      </c>
      <c r="E797" s="6">
        <v>4650</v>
      </c>
      <c r="F797" s="6">
        <v>11640</v>
      </c>
      <c r="H797" s="29">
        <v>8</v>
      </c>
      <c r="I797" s="29">
        <v>3</v>
      </c>
      <c r="J797" s="62">
        <v>16</v>
      </c>
    </row>
    <row r="798" spans="2:10" ht="15" hidden="1" customHeight="1" x14ac:dyDescent="0.4">
      <c r="B798" s="6">
        <v>8317</v>
      </c>
      <c r="C798" s="6" t="s">
        <v>64</v>
      </c>
      <c r="D798" s="6">
        <v>56920</v>
      </c>
      <c r="E798" s="6">
        <v>4650</v>
      </c>
      <c r="F798" s="6">
        <v>11640</v>
      </c>
      <c r="H798" s="29">
        <v>8</v>
      </c>
      <c r="I798" s="29">
        <v>3</v>
      </c>
      <c r="J798" s="62">
        <v>17</v>
      </c>
    </row>
    <row r="799" spans="2:10" ht="15" hidden="1" customHeight="1" x14ac:dyDescent="0.4">
      <c r="B799" s="6">
        <v>8318</v>
      </c>
      <c r="C799" s="6" t="s">
        <v>65</v>
      </c>
      <c r="D799" s="6">
        <v>59290</v>
      </c>
      <c r="E799" s="6">
        <v>4650</v>
      </c>
      <c r="F799" s="6">
        <v>11640</v>
      </c>
      <c r="H799" s="29">
        <v>8</v>
      </c>
      <c r="I799" s="29">
        <v>3</v>
      </c>
      <c r="J799" s="62">
        <v>18</v>
      </c>
    </row>
    <row r="800" spans="2:10" ht="15" hidden="1" customHeight="1" x14ac:dyDescent="0.4">
      <c r="B800" s="6">
        <v>8319</v>
      </c>
      <c r="C800" s="6" t="s">
        <v>66</v>
      </c>
      <c r="D800" s="6">
        <v>61650</v>
      </c>
      <c r="E800" s="6">
        <v>4650</v>
      </c>
      <c r="F800" s="6">
        <v>11640</v>
      </c>
      <c r="H800" s="29">
        <v>8</v>
      </c>
      <c r="I800" s="29">
        <v>3</v>
      </c>
      <c r="J800" s="62">
        <v>19</v>
      </c>
    </row>
    <row r="801" spans="2:10" ht="15" hidden="1" customHeight="1" x14ac:dyDescent="0.4">
      <c r="B801" s="6">
        <v>8320</v>
      </c>
      <c r="C801" s="6" t="s">
        <v>67</v>
      </c>
      <c r="D801" s="6">
        <v>64010</v>
      </c>
      <c r="E801" s="6">
        <v>4650</v>
      </c>
      <c r="F801" s="6">
        <v>11640</v>
      </c>
      <c r="H801" s="29">
        <v>8</v>
      </c>
      <c r="I801" s="29">
        <v>3</v>
      </c>
      <c r="J801" s="62">
        <v>20</v>
      </c>
    </row>
    <row r="802" spans="2:10" ht="15" hidden="1" customHeight="1" x14ac:dyDescent="0.4">
      <c r="B802" s="6">
        <v>841</v>
      </c>
      <c r="C802" s="6" t="s">
        <v>48</v>
      </c>
      <c r="D802" s="6">
        <v>22990</v>
      </c>
      <c r="E802" s="6">
        <v>6050</v>
      </c>
      <c r="F802" s="6">
        <v>15130</v>
      </c>
      <c r="H802" s="29">
        <v>8</v>
      </c>
      <c r="I802" s="29">
        <v>4</v>
      </c>
      <c r="J802" s="62">
        <v>1</v>
      </c>
    </row>
    <row r="803" spans="2:10" ht="15" hidden="1" customHeight="1" x14ac:dyDescent="0.4">
      <c r="B803" s="6">
        <v>842</v>
      </c>
      <c r="C803" s="6" t="s">
        <v>49</v>
      </c>
      <c r="D803" s="6">
        <v>26180</v>
      </c>
      <c r="E803" s="6">
        <v>6050</v>
      </c>
      <c r="F803" s="6">
        <v>15130</v>
      </c>
      <c r="H803" s="29">
        <v>8</v>
      </c>
      <c r="I803" s="29">
        <v>4</v>
      </c>
      <c r="J803" s="62">
        <v>2</v>
      </c>
    </row>
    <row r="804" spans="2:10" ht="15" hidden="1" customHeight="1" x14ac:dyDescent="0.4">
      <c r="B804" s="6">
        <v>843</v>
      </c>
      <c r="C804" s="6" t="s">
        <v>50</v>
      </c>
      <c r="D804" s="6">
        <v>29370</v>
      </c>
      <c r="E804" s="6">
        <v>6050</v>
      </c>
      <c r="F804" s="6">
        <v>15130</v>
      </c>
      <c r="H804" s="29">
        <v>8</v>
      </c>
      <c r="I804" s="29">
        <v>4</v>
      </c>
      <c r="J804" s="62">
        <v>3</v>
      </c>
    </row>
    <row r="805" spans="2:10" ht="15" hidden="1" customHeight="1" x14ac:dyDescent="0.4">
      <c r="B805" s="6">
        <v>844</v>
      </c>
      <c r="C805" s="6" t="s">
        <v>51</v>
      </c>
      <c r="D805" s="6">
        <v>32560</v>
      </c>
      <c r="E805" s="6">
        <v>6050</v>
      </c>
      <c r="F805" s="6">
        <v>15130</v>
      </c>
      <c r="H805" s="29">
        <v>8</v>
      </c>
      <c r="I805" s="29">
        <v>4</v>
      </c>
      <c r="J805" s="62">
        <v>4</v>
      </c>
    </row>
    <row r="806" spans="2:10" ht="15" hidden="1" customHeight="1" x14ac:dyDescent="0.4">
      <c r="B806" s="6">
        <v>845</v>
      </c>
      <c r="C806" s="6" t="s">
        <v>52</v>
      </c>
      <c r="D806" s="6">
        <v>35750</v>
      </c>
      <c r="E806" s="6">
        <v>6050</v>
      </c>
      <c r="F806" s="6">
        <v>15130</v>
      </c>
      <c r="H806" s="29">
        <v>8</v>
      </c>
      <c r="I806" s="29">
        <v>4</v>
      </c>
      <c r="J806" s="62">
        <v>5</v>
      </c>
    </row>
    <row r="807" spans="2:10" ht="15" hidden="1" customHeight="1" x14ac:dyDescent="0.4">
      <c r="B807" s="6">
        <v>846</v>
      </c>
      <c r="C807" s="6" t="s">
        <v>53</v>
      </c>
      <c r="D807" s="6">
        <v>38940</v>
      </c>
      <c r="E807" s="6">
        <v>6050</v>
      </c>
      <c r="F807" s="6">
        <v>15130</v>
      </c>
      <c r="H807" s="29">
        <v>8</v>
      </c>
      <c r="I807" s="29">
        <v>4</v>
      </c>
      <c r="J807" s="62">
        <v>6</v>
      </c>
    </row>
    <row r="808" spans="2:10" ht="15" hidden="1" customHeight="1" x14ac:dyDescent="0.4">
      <c r="B808" s="6">
        <v>847</v>
      </c>
      <c r="C808" s="6" t="s">
        <v>54</v>
      </c>
      <c r="D808" s="6">
        <v>42130</v>
      </c>
      <c r="E808" s="6">
        <v>6050</v>
      </c>
      <c r="F808" s="6">
        <v>15130</v>
      </c>
      <c r="H808" s="29">
        <v>8</v>
      </c>
      <c r="I808" s="29">
        <v>4</v>
      </c>
      <c r="J808" s="62">
        <v>7</v>
      </c>
    </row>
    <row r="809" spans="2:10" ht="15" hidden="1" customHeight="1" x14ac:dyDescent="0.4">
      <c r="B809" s="6">
        <v>848</v>
      </c>
      <c r="C809" s="6" t="s">
        <v>55</v>
      </c>
      <c r="D809" s="6">
        <v>45320</v>
      </c>
      <c r="E809" s="6">
        <v>6050</v>
      </c>
      <c r="F809" s="6">
        <v>15130</v>
      </c>
      <c r="H809" s="29">
        <v>8</v>
      </c>
      <c r="I809" s="29">
        <v>4</v>
      </c>
      <c r="J809" s="62">
        <v>8</v>
      </c>
    </row>
    <row r="810" spans="2:10" ht="15" hidden="1" customHeight="1" x14ac:dyDescent="0.4">
      <c r="B810" s="6">
        <v>849</v>
      </c>
      <c r="C810" s="6" t="s">
        <v>56</v>
      </c>
      <c r="D810" s="6">
        <v>48510</v>
      </c>
      <c r="E810" s="6">
        <v>6050</v>
      </c>
      <c r="F810" s="6">
        <v>15130</v>
      </c>
      <c r="H810" s="29">
        <v>8</v>
      </c>
      <c r="I810" s="29">
        <v>4</v>
      </c>
      <c r="J810" s="62">
        <v>9</v>
      </c>
    </row>
    <row r="811" spans="2:10" ht="15" hidden="1" customHeight="1" x14ac:dyDescent="0.4">
      <c r="B811" s="6">
        <v>8410</v>
      </c>
      <c r="C811" s="6" t="s">
        <v>57</v>
      </c>
      <c r="D811" s="6">
        <v>51700</v>
      </c>
      <c r="E811" s="6">
        <v>6050</v>
      </c>
      <c r="F811" s="6">
        <v>15130</v>
      </c>
      <c r="H811" s="29">
        <v>8</v>
      </c>
      <c r="I811" s="29">
        <v>4</v>
      </c>
      <c r="J811" s="62">
        <v>10</v>
      </c>
    </row>
    <row r="812" spans="2:10" ht="15" hidden="1" customHeight="1" x14ac:dyDescent="0.4">
      <c r="B812" s="6">
        <v>8411</v>
      </c>
      <c r="C812" s="6" t="s">
        <v>58</v>
      </c>
      <c r="D812" s="6">
        <v>54770</v>
      </c>
      <c r="E812" s="6">
        <v>6050</v>
      </c>
      <c r="F812" s="6">
        <v>15130</v>
      </c>
      <c r="H812" s="29">
        <v>8</v>
      </c>
      <c r="I812" s="29">
        <v>4</v>
      </c>
      <c r="J812" s="62">
        <v>11</v>
      </c>
    </row>
    <row r="813" spans="2:10" ht="15" hidden="1" customHeight="1" x14ac:dyDescent="0.4">
      <c r="B813" s="6">
        <v>8412</v>
      </c>
      <c r="C813" s="6" t="s">
        <v>59</v>
      </c>
      <c r="D813" s="6">
        <v>57850</v>
      </c>
      <c r="E813" s="6">
        <v>6050</v>
      </c>
      <c r="F813" s="6">
        <v>15130</v>
      </c>
      <c r="H813" s="29">
        <v>8</v>
      </c>
      <c r="I813" s="29">
        <v>4</v>
      </c>
      <c r="J813" s="62">
        <v>12</v>
      </c>
    </row>
    <row r="814" spans="2:10" ht="15" hidden="1" customHeight="1" x14ac:dyDescent="0.4">
      <c r="B814" s="6">
        <v>8413</v>
      </c>
      <c r="C814" s="6" t="s">
        <v>60</v>
      </c>
      <c r="D814" s="6">
        <v>60930</v>
      </c>
      <c r="E814" s="6">
        <v>6050</v>
      </c>
      <c r="F814" s="6">
        <v>15130</v>
      </c>
      <c r="H814" s="29">
        <v>8</v>
      </c>
      <c r="I814" s="29">
        <v>4</v>
      </c>
      <c r="J814" s="62">
        <v>13</v>
      </c>
    </row>
    <row r="815" spans="2:10" ht="15" hidden="1" customHeight="1" x14ac:dyDescent="0.4">
      <c r="B815" s="6">
        <v>8414</v>
      </c>
      <c r="C815" s="6" t="s">
        <v>61</v>
      </c>
      <c r="D815" s="6">
        <v>64000</v>
      </c>
      <c r="E815" s="6">
        <v>6050</v>
      </c>
      <c r="F815" s="6">
        <v>15130</v>
      </c>
      <c r="H815" s="29">
        <v>8</v>
      </c>
      <c r="I815" s="29">
        <v>4</v>
      </c>
      <c r="J815" s="62">
        <v>14</v>
      </c>
    </row>
    <row r="816" spans="2:10" ht="15" hidden="1" customHeight="1" x14ac:dyDescent="0.4">
      <c r="B816" s="6">
        <v>8415</v>
      </c>
      <c r="C816" s="6" t="s">
        <v>62</v>
      </c>
      <c r="D816" s="6">
        <v>67080</v>
      </c>
      <c r="E816" s="6">
        <v>6050</v>
      </c>
      <c r="F816" s="6">
        <v>15130</v>
      </c>
      <c r="H816" s="29">
        <v>8</v>
      </c>
      <c r="I816" s="29">
        <v>4</v>
      </c>
      <c r="J816" s="62">
        <v>15</v>
      </c>
    </row>
    <row r="817" spans="2:10" ht="15" hidden="1" customHeight="1" x14ac:dyDescent="0.4">
      <c r="B817" s="6">
        <v>8416</v>
      </c>
      <c r="C817" s="6" t="s">
        <v>63</v>
      </c>
      <c r="D817" s="6">
        <v>70160</v>
      </c>
      <c r="E817" s="6">
        <v>6050</v>
      </c>
      <c r="F817" s="6">
        <v>15130</v>
      </c>
      <c r="H817" s="29">
        <v>8</v>
      </c>
      <c r="I817" s="29">
        <v>4</v>
      </c>
      <c r="J817" s="62">
        <v>16</v>
      </c>
    </row>
    <row r="818" spans="2:10" ht="15" hidden="1" customHeight="1" x14ac:dyDescent="0.4">
      <c r="B818" s="6">
        <v>8417</v>
      </c>
      <c r="C818" s="6" t="s">
        <v>64</v>
      </c>
      <c r="D818" s="6">
        <v>73230</v>
      </c>
      <c r="E818" s="6">
        <v>6050</v>
      </c>
      <c r="F818" s="6">
        <v>15130</v>
      </c>
      <c r="H818" s="29">
        <v>8</v>
      </c>
      <c r="I818" s="29">
        <v>4</v>
      </c>
      <c r="J818" s="62">
        <v>17</v>
      </c>
    </row>
    <row r="819" spans="2:10" ht="15" hidden="1" customHeight="1" x14ac:dyDescent="0.4">
      <c r="B819" s="6">
        <v>8418</v>
      </c>
      <c r="C819" s="6" t="s">
        <v>65</v>
      </c>
      <c r="D819" s="6">
        <v>76310</v>
      </c>
      <c r="E819" s="6">
        <v>6050</v>
      </c>
      <c r="F819" s="6">
        <v>15130</v>
      </c>
      <c r="H819" s="29">
        <v>8</v>
      </c>
      <c r="I819" s="29">
        <v>4</v>
      </c>
      <c r="J819" s="62">
        <v>18</v>
      </c>
    </row>
    <row r="820" spans="2:10" ht="15" hidden="1" customHeight="1" x14ac:dyDescent="0.4">
      <c r="B820" s="6">
        <v>8419</v>
      </c>
      <c r="C820" s="6" t="s">
        <v>66</v>
      </c>
      <c r="D820" s="6">
        <v>79390</v>
      </c>
      <c r="E820" s="6">
        <v>6050</v>
      </c>
      <c r="F820" s="6">
        <v>15130</v>
      </c>
      <c r="H820" s="29">
        <v>8</v>
      </c>
      <c r="I820" s="29">
        <v>4</v>
      </c>
      <c r="J820" s="62">
        <v>19</v>
      </c>
    </row>
    <row r="821" spans="2:10" ht="15" hidden="1" customHeight="1" x14ac:dyDescent="0.4">
      <c r="B821" s="6">
        <v>8420</v>
      </c>
      <c r="C821" s="6" t="s">
        <v>67</v>
      </c>
      <c r="D821" s="6">
        <v>82470</v>
      </c>
      <c r="E821" s="6">
        <v>6050</v>
      </c>
      <c r="F821" s="6">
        <v>15130</v>
      </c>
      <c r="H821" s="29">
        <v>8</v>
      </c>
      <c r="I821" s="29">
        <v>4</v>
      </c>
      <c r="J821" s="62">
        <v>20</v>
      </c>
    </row>
    <row r="822" spans="2:10" ht="15" hidden="1" customHeight="1" x14ac:dyDescent="0.4">
      <c r="B822" s="6">
        <v>911</v>
      </c>
      <c r="C822" s="6" t="s">
        <v>48</v>
      </c>
      <c r="D822" s="6">
        <v>12370</v>
      </c>
      <c r="E822" s="6">
        <v>3020</v>
      </c>
      <c r="F822" s="6">
        <v>7560</v>
      </c>
      <c r="H822" s="29">
        <v>9</v>
      </c>
      <c r="I822" s="29">
        <v>1</v>
      </c>
      <c r="J822" s="62">
        <v>1</v>
      </c>
    </row>
    <row r="823" spans="2:10" ht="15" hidden="1" customHeight="1" x14ac:dyDescent="0.4">
      <c r="B823" s="6">
        <v>912</v>
      </c>
      <c r="C823" s="6" t="s">
        <v>49</v>
      </c>
      <c r="D823" s="6">
        <v>13890</v>
      </c>
      <c r="E823" s="6">
        <v>3020</v>
      </c>
      <c r="F823" s="6">
        <v>7560</v>
      </c>
      <c r="H823" s="29">
        <v>9</v>
      </c>
      <c r="I823" s="29">
        <v>1</v>
      </c>
      <c r="J823" s="62">
        <v>2</v>
      </c>
    </row>
    <row r="824" spans="2:10" ht="15" hidden="1" customHeight="1" x14ac:dyDescent="0.4">
      <c r="B824" s="6">
        <v>913</v>
      </c>
      <c r="C824" s="6" t="s">
        <v>50</v>
      </c>
      <c r="D824" s="6">
        <v>15410</v>
      </c>
      <c r="E824" s="6">
        <v>3020</v>
      </c>
      <c r="F824" s="6">
        <v>7560</v>
      </c>
      <c r="H824" s="29">
        <v>9</v>
      </c>
      <c r="I824" s="29">
        <v>1</v>
      </c>
      <c r="J824" s="62">
        <v>3</v>
      </c>
    </row>
    <row r="825" spans="2:10" ht="15" hidden="1" customHeight="1" x14ac:dyDescent="0.4">
      <c r="B825" s="6">
        <v>914</v>
      </c>
      <c r="C825" s="6" t="s">
        <v>51</v>
      </c>
      <c r="D825" s="6">
        <v>16930</v>
      </c>
      <c r="E825" s="6">
        <v>3020</v>
      </c>
      <c r="F825" s="6">
        <v>7560</v>
      </c>
      <c r="H825" s="29">
        <v>9</v>
      </c>
      <c r="I825" s="29">
        <v>1</v>
      </c>
      <c r="J825" s="62">
        <v>4</v>
      </c>
    </row>
    <row r="826" spans="2:10" ht="15" hidden="1" customHeight="1" x14ac:dyDescent="0.4">
      <c r="B826" s="6">
        <v>915</v>
      </c>
      <c r="C826" s="6" t="s">
        <v>52</v>
      </c>
      <c r="D826" s="6">
        <v>18460</v>
      </c>
      <c r="E826" s="6">
        <v>3020</v>
      </c>
      <c r="F826" s="6">
        <v>7560</v>
      </c>
      <c r="H826" s="29">
        <v>9</v>
      </c>
      <c r="I826" s="29">
        <v>1</v>
      </c>
      <c r="J826" s="62">
        <v>5</v>
      </c>
    </row>
    <row r="827" spans="2:10" ht="15" hidden="1" customHeight="1" x14ac:dyDescent="0.4">
      <c r="B827" s="6">
        <v>916</v>
      </c>
      <c r="C827" s="6" t="s">
        <v>53</v>
      </c>
      <c r="D827" s="6">
        <v>19980</v>
      </c>
      <c r="E827" s="6">
        <v>3020</v>
      </c>
      <c r="F827" s="6">
        <v>7560</v>
      </c>
      <c r="H827" s="29">
        <v>9</v>
      </c>
      <c r="I827" s="29">
        <v>1</v>
      </c>
      <c r="J827" s="62">
        <v>6</v>
      </c>
    </row>
    <row r="828" spans="2:10" ht="15" hidden="1" customHeight="1" x14ac:dyDescent="0.4">
      <c r="B828" s="6">
        <v>917</v>
      </c>
      <c r="C828" s="6" t="s">
        <v>54</v>
      </c>
      <c r="D828" s="6">
        <v>21500</v>
      </c>
      <c r="E828" s="6">
        <v>3020</v>
      </c>
      <c r="F828" s="6">
        <v>7560</v>
      </c>
      <c r="H828" s="29">
        <v>9</v>
      </c>
      <c r="I828" s="29">
        <v>1</v>
      </c>
      <c r="J828" s="62">
        <v>7</v>
      </c>
    </row>
    <row r="829" spans="2:10" ht="15" hidden="1" customHeight="1" x14ac:dyDescent="0.4">
      <c r="B829" s="6">
        <v>918</v>
      </c>
      <c r="C829" s="6" t="s">
        <v>55</v>
      </c>
      <c r="D829" s="6">
        <v>23020</v>
      </c>
      <c r="E829" s="6">
        <v>3020</v>
      </c>
      <c r="F829" s="6">
        <v>7560</v>
      </c>
      <c r="H829" s="29">
        <v>9</v>
      </c>
      <c r="I829" s="29">
        <v>1</v>
      </c>
      <c r="J829" s="62">
        <v>8</v>
      </c>
    </row>
    <row r="830" spans="2:10" ht="15" hidden="1" customHeight="1" x14ac:dyDescent="0.4">
      <c r="B830" s="6">
        <v>919</v>
      </c>
      <c r="C830" s="6" t="s">
        <v>56</v>
      </c>
      <c r="D830" s="6">
        <v>24540</v>
      </c>
      <c r="E830" s="6">
        <v>3020</v>
      </c>
      <c r="F830" s="6">
        <v>7560</v>
      </c>
      <c r="H830" s="29">
        <v>9</v>
      </c>
      <c r="I830" s="29">
        <v>1</v>
      </c>
      <c r="J830" s="62">
        <v>9</v>
      </c>
    </row>
    <row r="831" spans="2:10" ht="15" hidden="1" customHeight="1" x14ac:dyDescent="0.4">
      <c r="B831" s="6">
        <v>9110</v>
      </c>
      <c r="C831" s="6" t="s">
        <v>57</v>
      </c>
      <c r="D831" s="6">
        <v>26070</v>
      </c>
      <c r="E831" s="6">
        <v>3020</v>
      </c>
      <c r="F831" s="6">
        <v>7560</v>
      </c>
      <c r="H831" s="29">
        <v>9</v>
      </c>
      <c r="I831" s="29">
        <v>1</v>
      </c>
      <c r="J831" s="62">
        <v>10</v>
      </c>
    </row>
    <row r="832" spans="2:10" ht="15" hidden="1" customHeight="1" x14ac:dyDescent="0.4">
      <c r="B832" s="6">
        <v>9111</v>
      </c>
      <c r="C832" s="6" t="s">
        <v>58</v>
      </c>
      <c r="D832" s="6">
        <v>27580</v>
      </c>
      <c r="E832" s="6">
        <v>3020</v>
      </c>
      <c r="F832" s="6">
        <v>7560</v>
      </c>
      <c r="H832" s="29">
        <v>9</v>
      </c>
      <c r="I832" s="29">
        <v>1</v>
      </c>
      <c r="J832" s="62">
        <v>11</v>
      </c>
    </row>
    <row r="833" spans="2:10" ht="15" hidden="1" customHeight="1" x14ac:dyDescent="0.4">
      <c r="B833" s="6">
        <v>9112</v>
      </c>
      <c r="C833" s="6" t="s">
        <v>59</v>
      </c>
      <c r="D833" s="6">
        <v>29100</v>
      </c>
      <c r="E833" s="6">
        <v>3020</v>
      </c>
      <c r="F833" s="6">
        <v>7560</v>
      </c>
      <c r="H833" s="29">
        <v>9</v>
      </c>
      <c r="I833" s="29">
        <v>1</v>
      </c>
      <c r="J833" s="62">
        <v>12</v>
      </c>
    </row>
    <row r="834" spans="2:10" ht="15" hidden="1" customHeight="1" x14ac:dyDescent="0.4">
      <c r="B834" s="6">
        <v>9113</v>
      </c>
      <c r="C834" s="6" t="s">
        <v>60</v>
      </c>
      <c r="D834" s="6">
        <v>30620</v>
      </c>
      <c r="E834" s="6">
        <v>3020</v>
      </c>
      <c r="F834" s="6">
        <v>7560</v>
      </c>
      <c r="H834" s="29">
        <v>9</v>
      </c>
      <c r="I834" s="29">
        <v>1</v>
      </c>
      <c r="J834" s="62">
        <v>13</v>
      </c>
    </row>
    <row r="835" spans="2:10" ht="15" hidden="1" customHeight="1" x14ac:dyDescent="0.4">
      <c r="B835" s="6">
        <v>9114</v>
      </c>
      <c r="C835" s="6" t="s">
        <v>61</v>
      </c>
      <c r="D835" s="6">
        <v>32140</v>
      </c>
      <c r="E835" s="6">
        <v>3020</v>
      </c>
      <c r="F835" s="6">
        <v>7560</v>
      </c>
      <c r="H835" s="29">
        <v>9</v>
      </c>
      <c r="I835" s="29">
        <v>1</v>
      </c>
      <c r="J835" s="62">
        <v>14</v>
      </c>
    </row>
    <row r="836" spans="2:10" ht="15" hidden="1" customHeight="1" x14ac:dyDescent="0.4">
      <c r="B836" s="6">
        <v>9115</v>
      </c>
      <c r="C836" s="6" t="s">
        <v>62</v>
      </c>
      <c r="D836" s="6">
        <v>33660</v>
      </c>
      <c r="E836" s="6">
        <v>3020</v>
      </c>
      <c r="F836" s="6">
        <v>7560</v>
      </c>
      <c r="H836" s="29">
        <v>9</v>
      </c>
      <c r="I836" s="29">
        <v>1</v>
      </c>
      <c r="J836" s="62">
        <v>15</v>
      </c>
    </row>
    <row r="837" spans="2:10" ht="15" hidden="1" customHeight="1" x14ac:dyDescent="0.4">
      <c r="B837" s="6">
        <v>9116</v>
      </c>
      <c r="C837" s="6" t="s">
        <v>63</v>
      </c>
      <c r="D837" s="6">
        <v>35180</v>
      </c>
      <c r="E837" s="6">
        <v>3020</v>
      </c>
      <c r="F837" s="6">
        <v>7560</v>
      </c>
      <c r="H837" s="29">
        <v>9</v>
      </c>
      <c r="I837" s="29">
        <v>1</v>
      </c>
      <c r="J837" s="62">
        <v>16</v>
      </c>
    </row>
    <row r="838" spans="2:10" ht="15" hidden="1" customHeight="1" x14ac:dyDescent="0.4">
      <c r="B838" s="6">
        <v>9117</v>
      </c>
      <c r="C838" s="6" t="s">
        <v>64</v>
      </c>
      <c r="D838" s="6">
        <v>36700</v>
      </c>
      <c r="E838" s="6">
        <v>3020</v>
      </c>
      <c r="F838" s="6">
        <v>7560</v>
      </c>
      <c r="H838" s="29">
        <v>9</v>
      </c>
      <c r="I838" s="29">
        <v>1</v>
      </c>
      <c r="J838" s="62">
        <v>17</v>
      </c>
    </row>
    <row r="839" spans="2:10" ht="15" hidden="1" customHeight="1" x14ac:dyDescent="0.4">
      <c r="B839" s="6">
        <v>9118</v>
      </c>
      <c r="C839" s="6" t="s">
        <v>65</v>
      </c>
      <c r="D839" s="6">
        <v>38210</v>
      </c>
      <c r="E839" s="6">
        <v>3020</v>
      </c>
      <c r="F839" s="6">
        <v>7560</v>
      </c>
      <c r="H839" s="29">
        <v>9</v>
      </c>
      <c r="I839" s="29">
        <v>1</v>
      </c>
      <c r="J839" s="62">
        <v>18</v>
      </c>
    </row>
    <row r="840" spans="2:10" ht="15" hidden="1" customHeight="1" x14ac:dyDescent="0.4">
      <c r="B840" s="6">
        <v>9119</v>
      </c>
      <c r="C840" s="6" t="s">
        <v>66</v>
      </c>
      <c r="D840" s="6">
        <v>39730</v>
      </c>
      <c r="E840" s="6">
        <v>3020</v>
      </c>
      <c r="F840" s="6">
        <v>7560</v>
      </c>
      <c r="H840" s="29">
        <v>9</v>
      </c>
      <c r="I840" s="29">
        <v>1</v>
      </c>
      <c r="J840" s="62">
        <v>19</v>
      </c>
    </row>
    <row r="841" spans="2:10" ht="15" hidden="1" customHeight="1" x14ac:dyDescent="0.4">
      <c r="B841" s="6">
        <v>9120</v>
      </c>
      <c r="C841" s="6" t="s">
        <v>67</v>
      </c>
      <c r="D841" s="6">
        <v>41250</v>
      </c>
      <c r="E841" s="6">
        <v>3020</v>
      </c>
      <c r="F841" s="6">
        <v>7560</v>
      </c>
      <c r="H841" s="29">
        <v>9</v>
      </c>
      <c r="I841" s="29">
        <v>1</v>
      </c>
      <c r="J841" s="62">
        <v>20</v>
      </c>
    </row>
    <row r="842" spans="2:10" ht="15" hidden="1" customHeight="1" x14ac:dyDescent="0.4">
      <c r="B842" s="6">
        <v>921</v>
      </c>
      <c r="C842" s="6" t="s">
        <v>48</v>
      </c>
      <c r="D842" s="6">
        <v>14370</v>
      </c>
      <c r="E842" s="6">
        <v>3500</v>
      </c>
      <c r="F842" s="6">
        <v>8750</v>
      </c>
      <c r="H842" s="29">
        <v>9</v>
      </c>
      <c r="I842" s="29">
        <v>2</v>
      </c>
      <c r="J842" s="62">
        <v>1</v>
      </c>
    </row>
    <row r="843" spans="2:10" ht="15" hidden="1" customHeight="1" x14ac:dyDescent="0.4">
      <c r="B843" s="6">
        <v>922</v>
      </c>
      <c r="C843" s="6" t="s">
        <v>49</v>
      </c>
      <c r="D843" s="6">
        <v>16160</v>
      </c>
      <c r="E843" s="6">
        <v>3500</v>
      </c>
      <c r="F843" s="6">
        <v>8750</v>
      </c>
      <c r="H843" s="29">
        <v>9</v>
      </c>
      <c r="I843" s="29">
        <v>2</v>
      </c>
      <c r="J843" s="62">
        <v>2</v>
      </c>
    </row>
    <row r="844" spans="2:10" ht="15" hidden="1" customHeight="1" x14ac:dyDescent="0.4">
      <c r="B844" s="6">
        <v>923</v>
      </c>
      <c r="C844" s="6" t="s">
        <v>50</v>
      </c>
      <c r="D844" s="6">
        <v>17960</v>
      </c>
      <c r="E844" s="6">
        <v>3500</v>
      </c>
      <c r="F844" s="6">
        <v>8750</v>
      </c>
      <c r="H844" s="29">
        <v>9</v>
      </c>
      <c r="I844" s="29">
        <v>2</v>
      </c>
      <c r="J844" s="62">
        <v>3</v>
      </c>
    </row>
    <row r="845" spans="2:10" ht="15" hidden="1" customHeight="1" x14ac:dyDescent="0.4">
      <c r="B845" s="6">
        <v>924</v>
      </c>
      <c r="C845" s="6" t="s">
        <v>51</v>
      </c>
      <c r="D845" s="6">
        <v>19750</v>
      </c>
      <c r="E845" s="6">
        <v>3500</v>
      </c>
      <c r="F845" s="6">
        <v>8750</v>
      </c>
      <c r="H845" s="29">
        <v>9</v>
      </c>
      <c r="I845" s="29">
        <v>2</v>
      </c>
      <c r="J845" s="62">
        <v>4</v>
      </c>
    </row>
    <row r="846" spans="2:10" ht="15" hidden="1" customHeight="1" x14ac:dyDescent="0.4">
      <c r="B846" s="6">
        <v>925</v>
      </c>
      <c r="C846" s="6" t="s">
        <v>52</v>
      </c>
      <c r="D846" s="6">
        <v>21550</v>
      </c>
      <c r="E846" s="6">
        <v>3500</v>
      </c>
      <c r="F846" s="6">
        <v>8750</v>
      </c>
      <c r="H846" s="29">
        <v>9</v>
      </c>
      <c r="I846" s="29">
        <v>2</v>
      </c>
      <c r="J846" s="62">
        <v>5</v>
      </c>
    </row>
    <row r="847" spans="2:10" ht="15" hidden="1" customHeight="1" x14ac:dyDescent="0.4">
      <c r="B847" s="6">
        <v>926</v>
      </c>
      <c r="C847" s="6" t="s">
        <v>53</v>
      </c>
      <c r="D847" s="6">
        <v>23340</v>
      </c>
      <c r="E847" s="6">
        <v>3500</v>
      </c>
      <c r="F847" s="6">
        <v>8750</v>
      </c>
      <c r="H847" s="29">
        <v>9</v>
      </c>
      <c r="I847" s="29">
        <v>2</v>
      </c>
      <c r="J847" s="62">
        <v>6</v>
      </c>
    </row>
    <row r="848" spans="2:10" ht="15" hidden="1" customHeight="1" x14ac:dyDescent="0.4">
      <c r="B848" s="6">
        <v>927</v>
      </c>
      <c r="C848" s="6" t="s">
        <v>54</v>
      </c>
      <c r="D848" s="6">
        <v>25130</v>
      </c>
      <c r="E848" s="6">
        <v>3500</v>
      </c>
      <c r="F848" s="6">
        <v>8750</v>
      </c>
      <c r="H848" s="29">
        <v>9</v>
      </c>
      <c r="I848" s="29">
        <v>2</v>
      </c>
      <c r="J848" s="62">
        <v>7</v>
      </c>
    </row>
    <row r="849" spans="2:10" ht="15" hidden="1" customHeight="1" x14ac:dyDescent="0.4">
      <c r="B849" s="6">
        <v>928</v>
      </c>
      <c r="C849" s="6" t="s">
        <v>55</v>
      </c>
      <c r="D849" s="6">
        <v>26930</v>
      </c>
      <c r="E849" s="6">
        <v>3500</v>
      </c>
      <c r="F849" s="6">
        <v>8750</v>
      </c>
      <c r="H849" s="29">
        <v>9</v>
      </c>
      <c r="I849" s="29">
        <v>2</v>
      </c>
      <c r="J849" s="62">
        <v>8</v>
      </c>
    </row>
    <row r="850" spans="2:10" ht="15" hidden="1" customHeight="1" x14ac:dyDescent="0.4">
      <c r="B850" s="6">
        <v>929</v>
      </c>
      <c r="C850" s="6" t="s">
        <v>56</v>
      </c>
      <c r="D850" s="6">
        <v>28720</v>
      </c>
      <c r="E850" s="6">
        <v>3500</v>
      </c>
      <c r="F850" s="6">
        <v>8750</v>
      </c>
      <c r="H850" s="29">
        <v>9</v>
      </c>
      <c r="I850" s="29">
        <v>2</v>
      </c>
      <c r="J850" s="62">
        <v>9</v>
      </c>
    </row>
    <row r="851" spans="2:10" ht="15" hidden="1" customHeight="1" x14ac:dyDescent="0.4">
      <c r="B851" s="6">
        <v>9210</v>
      </c>
      <c r="C851" s="6" t="s">
        <v>57</v>
      </c>
      <c r="D851" s="6">
        <v>30520</v>
      </c>
      <c r="E851" s="6">
        <v>3500</v>
      </c>
      <c r="F851" s="6">
        <v>8750</v>
      </c>
      <c r="H851" s="29">
        <v>9</v>
      </c>
      <c r="I851" s="29">
        <v>2</v>
      </c>
      <c r="J851" s="62">
        <v>10</v>
      </c>
    </row>
    <row r="852" spans="2:10" ht="15" hidden="1" customHeight="1" x14ac:dyDescent="0.4">
      <c r="B852" s="6">
        <v>9211</v>
      </c>
      <c r="C852" s="6" t="s">
        <v>58</v>
      </c>
      <c r="D852" s="6">
        <v>32280</v>
      </c>
      <c r="E852" s="6">
        <v>3500</v>
      </c>
      <c r="F852" s="6">
        <v>8750</v>
      </c>
      <c r="H852" s="29">
        <v>9</v>
      </c>
      <c r="I852" s="29">
        <v>2</v>
      </c>
      <c r="J852" s="62">
        <v>11</v>
      </c>
    </row>
    <row r="853" spans="2:10" ht="15" hidden="1" customHeight="1" x14ac:dyDescent="0.4">
      <c r="B853" s="6">
        <v>9212</v>
      </c>
      <c r="C853" s="6" t="s">
        <v>59</v>
      </c>
      <c r="D853" s="6">
        <v>34050</v>
      </c>
      <c r="E853" s="6">
        <v>3500</v>
      </c>
      <c r="F853" s="6">
        <v>8750</v>
      </c>
      <c r="H853" s="29">
        <v>9</v>
      </c>
      <c r="I853" s="29">
        <v>2</v>
      </c>
      <c r="J853" s="62">
        <v>12</v>
      </c>
    </row>
    <row r="854" spans="2:10" ht="15" hidden="1" customHeight="1" x14ac:dyDescent="0.4">
      <c r="B854" s="6">
        <v>9213</v>
      </c>
      <c r="C854" s="6" t="s">
        <v>60</v>
      </c>
      <c r="D854" s="6">
        <v>35820</v>
      </c>
      <c r="E854" s="6">
        <v>3500</v>
      </c>
      <c r="F854" s="6">
        <v>8750</v>
      </c>
      <c r="H854" s="29">
        <v>9</v>
      </c>
      <c r="I854" s="29">
        <v>2</v>
      </c>
      <c r="J854" s="62">
        <v>13</v>
      </c>
    </row>
    <row r="855" spans="2:10" ht="15" hidden="1" customHeight="1" x14ac:dyDescent="0.4">
      <c r="B855" s="6">
        <v>9214</v>
      </c>
      <c r="C855" s="6" t="s">
        <v>61</v>
      </c>
      <c r="D855" s="6">
        <v>37580</v>
      </c>
      <c r="E855" s="6">
        <v>3500</v>
      </c>
      <c r="F855" s="6">
        <v>8750</v>
      </c>
      <c r="H855" s="29">
        <v>9</v>
      </c>
      <c r="I855" s="29">
        <v>2</v>
      </c>
      <c r="J855" s="62">
        <v>14</v>
      </c>
    </row>
    <row r="856" spans="2:10" ht="15" hidden="1" customHeight="1" x14ac:dyDescent="0.4">
      <c r="B856" s="6">
        <v>9215</v>
      </c>
      <c r="C856" s="6" t="s">
        <v>62</v>
      </c>
      <c r="D856" s="6">
        <v>39350</v>
      </c>
      <c r="E856" s="6">
        <v>3500</v>
      </c>
      <c r="F856" s="6">
        <v>8750</v>
      </c>
      <c r="H856" s="29">
        <v>9</v>
      </c>
      <c r="I856" s="29">
        <v>2</v>
      </c>
      <c r="J856" s="62">
        <v>15</v>
      </c>
    </row>
    <row r="857" spans="2:10" ht="15" hidden="1" customHeight="1" x14ac:dyDescent="0.4">
      <c r="B857" s="6">
        <v>9216</v>
      </c>
      <c r="C857" s="6" t="s">
        <v>63</v>
      </c>
      <c r="D857" s="6">
        <v>41120</v>
      </c>
      <c r="E857" s="6">
        <v>3500</v>
      </c>
      <c r="F857" s="6">
        <v>8750</v>
      </c>
      <c r="H857" s="29">
        <v>9</v>
      </c>
      <c r="I857" s="29">
        <v>2</v>
      </c>
      <c r="J857" s="62">
        <v>16</v>
      </c>
    </row>
    <row r="858" spans="2:10" ht="15" hidden="1" customHeight="1" x14ac:dyDescent="0.4">
      <c r="B858" s="6">
        <v>9217</v>
      </c>
      <c r="C858" s="6" t="s">
        <v>64</v>
      </c>
      <c r="D858" s="6">
        <v>42880</v>
      </c>
      <c r="E858" s="6">
        <v>3500</v>
      </c>
      <c r="F858" s="6">
        <v>8750</v>
      </c>
      <c r="H858" s="29">
        <v>9</v>
      </c>
      <c r="I858" s="29">
        <v>2</v>
      </c>
      <c r="J858" s="62">
        <v>17</v>
      </c>
    </row>
    <row r="859" spans="2:10" ht="15" hidden="1" customHeight="1" x14ac:dyDescent="0.4">
      <c r="B859" s="6">
        <v>9218</v>
      </c>
      <c r="C859" s="6" t="s">
        <v>65</v>
      </c>
      <c r="D859" s="6">
        <v>44650</v>
      </c>
      <c r="E859" s="6">
        <v>3500</v>
      </c>
      <c r="F859" s="6">
        <v>8750</v>
      </c>
      <c r="H859" s="29">
        <v>9</v>
      </c>
      <c r="I859" s="29">
        <v>2</v>
      </c>
      <c r="J859" s="62">
        <v>18</v>
      </c>
    </row>
    <row r="860" spans="2:10" ht="15" hidden="1" customHeight="1" x14ac:dyDescent="0.4">
      <c r="B860" s="6">
        <v>9219</v>
      </c>
      <c r="C860" s="6" t="s">
        <v>66</v>
      </c>
      <c r="D860" s="6">
        <v>46410</v>
      </c>
      <c r="E860" s="6">
        <v>3500</v>
      </c>
      <c r="F860" s="6">
        <v>8750</v>
      </c>
      <c r="H860" s="29">
        <v>9</v>
      </c>
      <c r="I860" s="29">
        <v>2</v>
      </c>
      <c r="J860" s="62">
        <v>19</v>
      </c>
    </row>
    <row r="861" spans="2:10" ht="15" hidden="1" customHeight="1" x14ac:dyDescent="0.4">
      <c r="B861" s="6">
        <v>9220</v>
      </c>
      <c r="C861" s="6" t="s">
        <v>67</v>
      </c>
      <c r="D861" s="6">
        <v>48180</v>
      </c>
      <c r="E861" s="6">
        <v>3500</v>
      </c>
      <c r="F861" s="6">
        <v>8750</v>
      </c>
      <c r="H861" s="29">
        <v>9</v>
      </c>
      <c r="I861" s="29">
        <v>2</v>
      </c>
      <c r="J861" s="62">
        <v>20</v>
      </c>
    </row>
    <row r="862" spans="2:10" ht="15" hidden="1" customHeight="1" x14ac:dyDescent="0.4">
      <c r="B862" s="6">
        <v>931</v>
      </c>
      <c r="C862" s="6" t="s">
        <v>48</v>
      </c>
      <c r="D862" s="6">
        <v>18430</v>
      </c>
      <c r="E862" s="6">
        <v>4660</v>
      </c>
      <c r="F862" s="6">
        <v>11650</v>
      </c>
      <c r="H862" s="29">
        <v>9</v>
      </c>
      <c r="I862" s="29">
        <v>3</v>
      </c>
      <c r="J862" s="62">
        <v>1</v>
      </c>
    </row>
    <row r="863" spans="2:10" ht="15" hidden="1" customHeight="1" x14ac:dyDescent="0.4">
      <c r="B863" s="6">
        <v>932</v>
      </c>
      <c r="C863" s="6" t="s">
        <v>49</v>
      </c>
      <c r="D863" s="6">
        <v>20870</v>
      </c>
      <c r="E863" s="6">
        <v>4660</v>
      </c>
      <c r="F863" s="6">
        <v>11650</v>
      </c>
      <c r="H863" s="29">
        <v>9</v>
      </c>
      <c r="I863" s="29">
        <v>3</v>
      </c>
      <c r="J863" s="62">
        <v>2</v>
      </c>
    </row>
    <row r="864" spans="2:10" ht="15" hidden="1" customHeight="1" x14ac:dyDescent="0.4">
      <c r="B864" s="6">
        <v>933</v>
      </c>
      <c r="C864" s="6" t="s">
        <v>50</v>
      </c>
      <c r="D864" s="6">
        <v>23320</v>
      </c>
      <c r="E864" s="6">
        <v>4660</v>
      </c>
      <c r="F864" s="6">
        <v>11650</v>
      </c>
      <c r="H864" s="29">
        <v>9</v>
      </c>
      <c r="I864" s="29">
        <v>3</v>
      </c>
      <c r="J864" s="62">
        <v>3</v>
      </c>
    </row>
    <row r="865" spans="2:10" ht="15" hidden="1" customHeight="1" x14ac:dyDescent="0.4">
      <c r="B865" s="6">
        <v>934</v>
      </c>
      <c r="C865" s="6" t="s">
        <v>51</v>
      </c>
      <c r="D865" s="6">
        <v>25760</v>
      </c>
      <c r="E865" s="6">
        <v>4660</v>
      </c>
      <c r="F865" s="6">
        <v>11650</v>
      </c>
      <c r="H865" s="29">
        <v>9</v>
      </c>
      <c r="I865" s="29">
        <v>3</v>
      </c>
      <c r="J865" s="62">
        <v>4</v>
      </c>
    </row>
    <row r="866" spans="2:10" ht="15" hidden="1" customHeight="1" x14ac:dyDescent="0.4">
      <c r="B866" s="6">
        <v>935</v>
      </c>
      <c r="C866" s="6" t="s">
        <v>52</v>
      </c>
      <c r="D866" s="6">
        <v>28210</v>
      </c>
      <c r="E866" s="6">
        <v>4660</v>
      </c>
      <c r="F866" s="6">
        <v>11650</v>
      </c>
      <c r="H866" s="29">
        <v>9</v>
      </c>
      <c r="I866" s="29">
        <v>3</v>
      </c>
      <c r="J866" s="62">
        <v>5</v>
      </c>
    </row>
    <row r="867" spans="2:10" ht="15" hidden="1" customHeight="1" x14ac:dyDescent="0.4">
      <c r="B867" s="6">
        <v>936</v>
      </c>
      <c r="C867" s="6" t="s">
        <v>53</v>
      </c>
      <c r="D867" s="6">
        <v>30650</v>
      </c>
      <c r="E867" s="6">
        <v>4660</v>
      </c>
      <c r="F867" s="6">
        <v>11650</v>
      </c>
      <c r="H867" s="29">
        <v>9</v>
      </c>
      <c r="I867" s="29">
        <v>3</v>
      </c>
      <c r="J867" s="62">
        <v>6</v>
      </c>
    </row>
    <row r="868" spans="2:10" ht="15" hidden="1" customHeight="1" x14ac:dyDescent="0.4">
      <c r="B868" s="6">
        <v>937</v>
      </c>
      <c r="C868" s="6" t="s">
        <v>54</v>
      </c>
      <c r="D868" s="6">
        <v>33090</v>
      </c>
      <c r="E868" s="6">
        <v>4660</v>
      </c>
      <c r="F868" s="6">
        <v>11650</v>
      </c>
      <c r="H868" s="29">
        <v>9</v>
      </c>
      <c r="I868" s="29">
        <v>3</v>
      </c>
      <c r="J868" s="62">
        <v>7</v>
      </c>
    </row>
    <row r="869" spans="2:10" ht="15" hidden="1" customHeight="1" x14ac:dyDescent="0.4">
      <c r="B869" s="6">
        <v>938</v>
      </c>
      <c r="C869" s="6" t="s">
        <v>55</v>
      </c>
      <c r="D869" s="6">
        <v>35540</v>
      </c>
      <c r="E869" s="6">
        <v>4660</v>
      </c>
      <c r="F869" s="6">
        <v>11650</v>
      </c>
      <c r="H869" s="29">
        <v>9</v>
      </c>
      <c r="I869" s="29">
        <v>3</v>
      </c>
      <c r="J869" s="62">
        <v>8</v>
      </c>
    </row>
    <row r="870" spans="2:10" ht="15" hidden="1" customHeight="1" x14ac:dyDescent="0.4">
      <c r="B870" s="6">
        <v>939</v>
      </c>
      <c r="C870" s="6" t="s">
        <v>56</v>
      </c>
      <c r="D870" s="6">
        <v>37980</v>
      </c>
      <c r="E870" s="6">
        <v>4660</v>
      </c>
      <c r="F870" s="6">
        <v>11650</v>
      </c>
      <c r="H870" s="29">
        <v>9</v>
      </c>
      <c r="I870" s="29">
        <v>3</v>
      </c>
      <c r="J870" s="62">
        <v>9</v>
      </c>
    </row>
    <row r="871" spans="2:10" ht="15" hidden="1" customHeight="1" x14ac:dyDescent="0.4">
      <c r="B871" s="6">
        <v>9310</v>
      </c>
      <c r="C871" s="6" t="s">
        <v>57</v>
      </c>
      <c r="D871" s="6">
        <v>40430</v>
      </c>
      <c r="E871" s="6">
        <v>4660</v>
      </c>
      <c r="F871" s="6">
        <v>11650</v>
      </c>
      <c r="H871" s="29">
        <v>9</v>
      </c>
      <c r="I871" s="29">
        <v>3</v>
      </c>
      <c r="J871" s="62">
        <v>10</v>
      </c>
    </row>
    <row r="872" spans="2:10" ht="15" hidden="1" customHeight="1" x14ac:dyDescent="0.4">
      <c r="B872" s="6">
        <v>9311</v>
      </c>
      <c r="C872" s="6" t="s">
        <v>58</v>
      </c>
      <c r="D872" s="6">
        <v>42790</v>
      </c>
      <c r="E872" s="6">
        <v>4660</v>
      </c>
      <c r="F872" s="6">
        <v>11650</v>
      </c>
      <c r="H872" s="29">
        <v>9</v>
      </c>
      <c r="I872" s="29">
        <v>3</v>
      </c>
      <c r="J872" s="62">
        <v>11</v>
      </c>
    </row>
    <row r="873" spans="2:10" ht="15" hidden="1" customHeight="1" x14ac:dyDescent="0.4">
      <c r="B873" s="6">
        <v>9312</v>
      </c>
      <c r="C873" s="6" t="s">
        <v>59</v>
      </c>
      <c r="D873" s="6">
        <v>45160</v>
      </c>
      <c r="E873" s="6">
        <v>4660</v>
      </c>
      <c r="F873" s="6">
        <v>11650</v>
      </c>
      <c r="H873" s="29">
        <v>9</v>
      </c>
      <c r="I873" s="29">
        <v>3</v>
      </c>
      <c r="J873" s="62">
        <v>12</v>
      </c>
    </row>
    <row r="874" spans="2:10" ht="15" hidden="1" customHeight="1" x14ac:dyDescent="0.4">
      <c r="B874" s="6">
        <v>9313</v>
      </c>
      <c r="C874" s="6" t="s">
        <v>60</v>
      </c>
      <c r="D874" s="6">
        <v>47520</v>
      </c>
      <c r="E874" s="6">
        <v>4660</v>
      </c>
      <c r="F874" s="6">
        <v>11650</v>
      </c>
      <c r="H874" s="29">
        <v>9</v>
      </c>
      <c r="I874" s="29">
        <v>3</v>
      </c>
      <c r="J874" s="62">
        <v>13</v>
      </c>
    </row>
    <row r="875" spans="2:10" ht="15" hidden="1" customHeight="1" x14ac:dyDescent="0.4">
      <c r="B875" s="6">
        <v>9314</v>
      </c>
      <c r="C875" s="6" t="s">
        <v>61</v>
      </c>
      <c r="D875" s="6">
        <v>49890</v>
      </c>
      <c r="E875" s="6">
        <v>4660</v>
      </c>
      <c r="F875" s="6">
        <v>11650</v>
      </c>
      <c r="H875" s="29">
        <v>9</v>
      </c>
      <c r="I875" s="29">
        <v>3</v>
      </c>
      <c r="J875" s="62">
        <v>14</v>
      </c>
    </row>
    <row r="876" spans="2:10" ht="15" hidden="1" customHeight="1" x14ac:dyDescent="0.4">
      <c r="B876" s="6">
        <v>9315</v>
      </c>
      <c r="C876" s="6" t="s">
        <v>62</v>
      </c>
      <c r="D876" s="6">
        <v>52260</v>
      </c>
      <c r="E876" s="6">
        <v>4660</v>
      </c>
      <c r="F876" s="6">
        <v>11650</v>
      </c>
      <c r="H876" s="29">
        <v>9</v>
      </c>
      <c r="I876" s="29">
        <v>3</v>
      </c>
      <c r="J876" s="62">
        <v>15</v>
      </c>
    </row>
    <row r="877" spans="2:10" ht="15" hidden="1" customHeight="1" x14ac:dyDescent="0.4">
      <c r="B877" s="6">
        <v>9316</v>
      </c>
      <c r="C877" s="6" t="s">
        <v>63</v>
      </c>
      <c r="D877" s="6">
        <v>54620</v>
      </c>
      <c r="E877" s="6">
        <v>4660</v>
      </c>
      <c r="F877" s="6">
        <v>11650</v>
      </c>
      <c r="H877" s="29">
        <v>9</v>
      </c>
      <c r="I877" s="29">
        <v>3</v>
      </c>
      <c r="J877" s="62">
        <v>16</v>
      </c>
    </row>
    <row r="878" spans="2:10" ht="15" hidden="1" customHeight="1" x14ac:dyDescent="0.4">
      <c r="B878" s="6">
        <v>9317</v>
      </c>
      <c r="C878" s="6" t="s">
        <v>64</v>
      </c>
      <c r="D878" s="6">
        <v>56990</v>
      </c>
      <c r="E878" s="6">
        <v>4660</v>
      </c>
      <c r="F878" s="6">
        <v>11650</v>
      </c>
      <c r="H878" s="29">
        <v>9</v>
      </c>
      <c r="I878" s="29">
        <v>3</v>
      </c>
      <c r="J878" s="62">
        <v>17</v>
      </c>
    </row>
    <row r="879" spans="2:10" ht="15" hidden="1" customHeight="1" x14ac:dyDescent="0.4">
      <c r="B879" s="6">
        <v>9318</v>
      </c>
      <c r="C879" s="6" t="s">
        <v>65</v>
      </c>
      <c r="D879" s="6">
        <v>59360</v>
      </c>
      <c r="E879" s="6">
        <v>4660</v>
      </c>
      <c r="F879" s="6">
        <v>11650</v>
      </c>
      <c r="H879" s="29">
        <v>9</v>
      </c>
      <c r="I879" s="29">
        <v>3</v>
      </c>
      <c r="J879" s="62">
        <v>18</v>
      </c>
    </row>
    <row r="880" spans="2:10" ht="15" hidden="1" customHeight="1" x14ac:dyDescent="0.4">
      <c r="B880" s="6">
        <v>9319</v>
      </c>
      <c r="C880" s="6" t="s">
        <v>66</v>
      </c>
      <c r="D880" s="6">
        <v>61720</v>
      </c>
      <c r="E880" s="6">
        <v>4660</v>
      </c>
      <c r="F880" s="6">
        <v>11650</v>
      </c>
      <c r="H880" s="29">
        <v>9</v>
      </c>
      <c r="I880" s="29">
        <v>3</v>
      </c>
      <c r="J880" s="62">
        <v>19</v>
      </c>
    </row>
    <row r="881" spans="2:10" ht="15" hidden="1" customHeight="1" x14ac:dyDescent="0.4">
      <c r="B881" s="6">
        <v>9320</v>
      </c>
      <c r="C881" s="6" t="s">
        <v>67</v>
      </c>
      <c r="D881" s="6">
        <v>64090</v>
      </c>
      <c r="E881" s="6">
        <v>4660</v>
      </c>
      <c r="F881" s="6">
        <v>11650</v>
      </c>
      <c r="H881" s="29">
        <v>9</v>
      </c>
      <c r="I881" s="29">
        <v>3</v>
      </c>
      <c r="J881" s="62">
        <v>20</v>
      </c>
    </row>
    <row r="882" spans="2:10" ht="15" hidden="1" customHeight="1" x14ac:dyDescent="0.4">
      <c r="B882" s="6">
        <v>941</v>
      </c>
      <c r="C882" s="6" t="s">
        <v>48</v>
      </c>
      <c r="D882" s="6">
        <v>23040</v>
      </c>
      <c r="E882" s="6">
        <v>6050</v>
      </c>
      <c r="F882" s="6">
        <v>15140</v>
      </c>
      <c r="H882" s="29">
        <v>9</v>
      </c>
      <c r="I882" s="29">
        <v>4</v>
      </c>
      <c r="J882" s="62">
        <v>1</v>
      </c>
    </row>
    <row r="883" spans="2:10" ht="15" hidden="1" customHeight="1" x14ac:dyDescent="0.4">
      <c r="B883" s="6">
        <v>942</v>
      </c>
      <c r="C883" s="6" t="s">
        <v>49</v>
      </c>
      <c r="D883" s="6">
        <v>26230</v>
      </c>
      <c r="E883" s="6">
        <v>6050</v>
      </c>
      <c r="F883" s="6">
        <v>15140</v>
      </c>
      <c r="H883" s="29">
        <v>9</v>
      </c>
      <c r="I883" s="29">
        <v>4</v>
      </c>
      <c r="J883" s="62">
        <v>2</v>
      </c>
    </row>
    <row r="884" spans="2:10" ht="15" hidden="1" customHeight="1" x14ac:dyDescent="0.4">
      <c r="B884" s="6">
        <v>943</v>
      </c>
      <c r="C884" s="6" t="s">
        <v>50</v>
      </c>
      <c r="D884" s="6">
        <v>29410</v>
      </c>
      <c r="E884" s="6">
        <v>6050</v>
      </c>
      <c r="F884" s="6">
        <v>15140</v>
      </c>
      <c r="H884" s="29">
        <v>9</v>
      </c>
      <c r="I884" s="29">
        <v>4</v>
      </c>
      <c r="J884" s="62">
        <v>3</v>
      </c>
    </row>
    <row r="885" spans="2:10" ht="15" hidden="1" customHeight="1" x14ac:dyDescent="0.4">
      <c r="B885" s="6">
        <v>944</v>
      </c>
      <c r="C885" s="6" t="s">
        <v>51</v>
      </c>
      <c r="D885" s="6">
        <v>32600</v>
      </c>
      <c r="E885" s="6">
        <v>6050</v>
      </c>
      <c r="F885" s="6">
        <v>15140</v>
      </c>
      <c r="H885" s="29">
        <v>9</v>
      </c>
      <c r="I885" s="29">
        <v>4</v>
      </c>
      <c r="J885" s="62">
        <v>4</v>
      </c>
    </row>
    <row r="886" spans="2:10" ht="15" hidden="1" customHeight="1" x14ac:dyDescent="0.4">
      <c r="B886" s="6">
        <v>945</v>
      </c>
      <c r="C886" s="6" t="s">
        <v>52</v>
      </c>
      <c r="D886" s="6">
        <v>35790</v>
      </c>
      <c r="E886" s="6">
        <v>6050</v>
      </c>
      <c r="F886" s="6">
        <v>15140</v>
      </c>
      <c r="H886" s="29">
        <v>9</v>
      </c>
      <c r="I886" s="29">
        <v>4</v>
      </c>
      <c r="J886" s="62">
        <v>5</v>
      </c>
    </row>
    <row r="887" spans="2:10" ht="15" hidden="1" customHeight="1" x14ac:dyDescent="0.4">
      <c r="B887" s="6">
        <v>946</v>
      </c>
      <c r="C887" s="6" t="s">
        <v>53</v>
      </c>
      <c r="D887" s="6">
        <v>38980</v>
      </c>
      <c r="E887" s="6">
        <v>6050</v>
      </c>
      <c r="F887" s="6">
        <v>15140</v>
      </c>
      <c r="H887" s="29">
        <v>9</v>
      </c>
      <c r="I887" s="29">
        <v>4</v>
      </c>
      <c r="J887" s="62">
        <v>6</v>
      </c>
    </row>
    <row r="888" spans="2:10" ht="15" hidden="1" customHeight="1" x14ac:dyDescent="0.4">
      <c r="B888" s="6">
        <v>947</v>
      </c>
      <c r="C888" s="6" t="s">
        <v>54</v>
      </c>
      <c r="D888" s="6">
        <v>42160</v>
      </c>
      <c r="E888" s="6">
        <v>6050</v>
      </c>
      <c r="F888" s="6">
        <v>15140</v>
      </c>
      <c r="H888" s="29">
        <v>9</v>
      </c>
      <c r="I888" s="29">
        <v>4</v>
      </c>
      <c r="J888" s="62">
        <v>7</v>
      </c>
    </row>
    <row r="889" spans="2:10" ht="15" hidden="1" customHeight="1" x14ac:dyDescent="0.4">
      <c r="B889" s="6">
        <v>948</v>
      </c>
      <c r="C889" s="6" t="s">
        <v>55</v>
      </c>
      <c r="D889" s="6">
        <v>45350</v>
      </c>
      <c r="E889" s="6">
        <v>6050</v>
      </c>
      <c r="F889" s="6">
        <v>15140</v>
      </c>
      <c r="H889" s="29">
        <v>9</v>
      </c>
      <c r="I889" s="29">
        <v>4</v>
      </c>
      <c r="J889" s="62">
        <v>8</v>
      </c>
    </row>
    <row r="890" spans="2:10" ht="15" hidden="1" customHeight="1" x14ac:dyDescent="0.4">
      <c r="B890" s="6">
        <v>949</v>
      </c>
      <c r="C890" s="6" t="s">
        <v>56</v>
      </c>
      <c r="D890" s="6">
        <v>48540</v>
      </c>
      <c r="E890" s="6">
        <v>6050</v>
      </c>
      <c r="F890" s="6">
        <v>15140</v>
      </c>
      <c r="H890" s="29">
        <v>9</v>
      </c>
      <c r="I890" s="29">
        <v>4</v>
      </c>
      <c r="J890" s="62">
        <v>9</v>
      </c>
    </row>
    <row r="891" spans="2:10" ht="15" hidden="1" customHeight="1" x14ac:dyDescent="0.4">
      <c r="B891" s="6">
        <v>9410</v>
      </c>
      <c r="C891" s="6" t="s">
        <v>57</v>
      </c>
      <c r="D891" s="6">
        <v>51720</v>
      </c>
      <c r="E891" s="6">
        <v>6050</v>
      </c>
      <c r="F891" s="6">
        <v>15140</v>
      </c>
      <c r="H891" s="29">
        <v>9</v>
      </c>
      <c r="I891" s="29">
        <v>4</v>
      </c>
      <c r="J891" s="62">
        <v>10</v>
      </c>
    </row>
    <row r="892" spans="2:10" ht="15" hidden="1" customHeight="1" x14ac:dyDescent="0.4">
      <c r="B892" s="6">
        <v>9411</v>
      </c>
      <c r="C892" s="6" t="s">
        <v>58</v>
      </c>
      <c r="D892" s="6">
        <v>54800</v>
      </c>
      <c r="E892" s="6">
        <v>6050</v>
      </c>
      <c r="F892" s="6">
        <v>15140</v>
      </c>
      <c r="H892" s="29">
        <v>9</v>
      </c>
      <c r="I892" s="29">
        <v>4</v>
      </c>
      <c r="J892" s="62">
        <v>11</v>
      </c>
    </row>
    <row r="893" spans="2:10" ht="15" hidden="1" customHeight="1" x14ac:dyDescent="0.4">
      <c r="B893" s="6">
        <v>9412</v>
      </c>
      <c r="C893" s="6" t="s">
        <v>59</v>
      </c>
      <c r="D893" s="6">
        <v>57880</v>
      </c>
      <c r="E893" s="6">
        <v>6050</v>
      </c>
      <c r="F893" s="6">
        <v>15140</v>
      </c>
      <c r="H893" s="29">
        <v>9</v>
      </c>
      <c r="I893" s="29">
        <v>4</v>
      </c>
      <c r="J893" s="62">
        <v>12</v>
      </c>
    </row>
    <row r="894" spans="2:10" ht="15" hidden="1" customHeight="1" x14ac:dyDescent="0.4">
      <c r="B894" s="6">
        <v>9413</v>
      </c>
      <c r="C894" s="6" t="s">
        <v>60</v>
      </c>
      <c r="D894" s="6">
        <v>60960</v>
      </c>
      <c r="E894" s="6">
        <v>6050</v>
      </c>
      <c r="F894" s="6">
        <v>15140</v>
      </c>
      <c r="H894" s="29">
        <v>9</v>
      </c>
      <c r="I894" s="29">
        <v>4</v>
      </c>
      <c r="J894" s="62">
        <v>13</v>
      </c>
    </row>
    <row r="895" spans="2:10" ht="15" hidden="1" customHeight="1" x14ac:dyDescent="0.4">
      <c r="B895" s="6">
        <v>9414</v>
      </c>
      <c r="C895" s="6" t="s">
        <v>61</v>
      </c>
      <c r="D895" s="6">
        <v>64030</v>
      </c>
      <c r="E895" s="6">
        <v>6050</v>
      </c>
      <c r="F895" s="6">
        <v>15140</v>
      </c>
      <c r="H895" s="29">
        <v>9</v>
      </c>
      <c r="I895" s="29">
        <v>4</v>
      </c>
      <c r="J895" s="62">
        <v>14</v>
      </c>
    </row>
    <row r="896" spans="2:10" ht="15" hidden="1" customHeight="1" x14ac:dyDescent="0.4">
      <c r="B896" s="6">
        <v>9415</v>
      </c>
      <c r="C896" s="6" t="s">
        <v>62</v>
      </c>
      <c r="D896" s="6">
        <v>67110</v>
      </c>
      <c r="E896" s="6">
        <v>6050</v>
      </c>
      <c r="F896" s="6">
        <v>15140</v>
      </c>
      <c r="H896" s="29">
        <v>9</v>
      </c>
      <c r="I896" s="29">
        <v>4</v>
      </c>
      <c r="J896" s="62">
        <v>15</v>
      </c>
    </row>
    <row r="897" spans="2:10" ht="15" hidden="1" customHeight="1" x14ac:dyDescent="0.4">
      <c r="B897" s="6">
        <v>9416</v>
      </c>
      <c r="C897" s="6" t="s">
        <v>63</v>
      </c>
      <c r="D897" s="6">
        <v>70190</v>
      </c>
      <c r="E897" s="6">
        <v>6050</v>
      </c>
      <c r="F897" s="6">
        <v>15140</v>
      </c>
      <c r="H897" s="29">
        <v>9</v>
      </c>
      <c r="I897" s="29">
        <v>4</v>
      </c>
      <c r="J897" s="62">
        <v>16</v>
      </c>
    </row>
    <row r="898" spans="2:10" ht="15" hidden="1" customHeight="1" x14ac:dyDescent="0.4">
      <c r="B898" s="6">
        <v>9417</v>
      </c>
      <c r="C898" s="6" t="s">
        <v>64</v>
      </c>
      <c r="D898" s="6">
        <v>73260</v>
      </c>
      <c r="E898" s="6">
        <v>6050</v>
      </c>
      <c r="F898" s="6">
        <v>15140</v>
      </c>
      <c r="H898" s="29">
        <v>9</v>
      </c>
      <c r="I898" s="29">
        <v>4</v>
      </c>
      <c r="J898" s="62">
        <v>17</v>
      </c>
    </row>
    <row r="899" spans="2:10" ht="15" hidden="1" customHeight="1" x14ac:dyDescent="0.4">
      <c r="B899" s="6">
        <v>9418</v>
      </c>
      <c r="C899" s="6" t="s">
        <v>65</v>
      </c>
      <c r="D899" s="6">
        <v>76340</v>
      </c>
      <c r="E899" s="6">
        <v>6050</v>
      </c>
      <c r="F899" s="6">
        <v>15140</v>
      </c>
      <c r="H899" s="29">
        <v>9</v>
      </c>
      <c r="I899" s="29">
        <v>4</v>
      </c>
      <c r="J899" s="62">
        <v>18</v>
      </c>
    </row>
    <row r="900" spans="2:10" ht="15" hidden="1" customHeight="1" x14ac:dyDescent="0.4">
      <c r="B900" s="6">
        <v>9419</v>
      </c>
      <c r="C900" s="6" t="s">
        <v>66</v>
      </c>
      <c r="D900" s="6">
        <v>79420</v>
      </c>
      <c r="E900" s="6">
        <v>6050</v>
      </c>
      <c r="F900" s="6">
        <v>15140</v>
      </c>
      <c r="H900" s="29">
        <v>9</v>
      </c>
      <c r="I900" s="29">
        <v>4</v>
      </c>
      <c r="J900" s="62">
        <v>19</v>
      </c>
    </row>
    <row r="901" spans="2:10" ht="15" hidden="1" customHeight="1" x14ac:dyDescent="0.4">
      <c r="B901" s="6">
        <v>9420</v>
      </c>
      <c r="C901" s="6" t="s">
        <v>67</v>
      </c>
      <c r="D901" s="6">
        <v>82500</v>
      </c>
      <c r="E901" s="6">
        <v>6050</v>
      </c>
      <c r="F901" s="6">
        <v>15140</v>
      </c>
      <c r="H901" s="29">
        <v>9</v>
      </c>
      <c r="I901" s="29">
        <v>4</v>
      </c>
      <c r="J901" s="62">
        <v>20</v>
      </c>
    </row>
    <row r="902" spans="2:10" ht="15" hidden="1" customHeight="1" x14ac:dyDescent="0.4">
      <c r="B902" s="53">
        <f>VALUE(CONCATENATE(H902,I902,J902))</f>
        <v>1011</v>
      </c>
      <c r="C902" s="6" t="s">
        <v>304</v>
      </c>
      <c r="D902" s="6">
        <v>10440</v>
      </c>
      <c r="E902" s="6">
        <v>1410</v>
      </c>
      <c r="H902" s="29">
        <v>10</v>
      </c>
      <c r="I902" s="29">
        <v>1</v>
      </c>
      <c r="J902" s="62">
        <v>1</v>
      </c>
    </row>
    <row r="903" spans="2:10" ht="15" hidden="1" customHeight="1" x14ac:dyDescent="0.4">
      <c r="B903" s="53">
        <f t="shared" ref="B903:B966" si="59">VALUE(CONCATENATE(H903,I903,J903))</f>
        <v>1012</v>
      </c>
      <c r="C903" s="6" t="s">
        <v>48</v>
      </c>
      <c r="D903" s="6">
        <v>11150</v>
      </c>
      <c r="E903" s="6">
        <v>1410</v>
      </c>
      <c r="H903" s="29">
        <v>10</v>
      </c>
      <c r="I903" s="29">
        <v>1</v>
      </c>
      <c r="J903" s="62">
        <v>2</v>
      </c>
    </row>
    <row r="904" spans="2:10" ht="15" hidden="1" customHeight="1" x14ac:dyDescent="0.4">
      <c r="B904" s="53">
        <f t="shared" si="59"/>
        <v>1014</v>
      </c>
      <c r="C904" s="6" t="s">
        <v>49</v>
      </c>
      <c r="D904" s="6">
        <v>12580</v>
      </c>
      <c r="E904" s="6">
        <v>1410</v>
      </c>
      <c r="H904" s="29">
        <v>10</v>
      </c>
      <c r="I904" s="29">
        <v>1</v>
      </c>
      <c r="J904" s="62">
        <f>J903+2</f>
        <v>4</v>
      </c>
    </row>
    <row r="905" spans="2:10" ht="15" hidden="1" customHeight="1" x14ac:dyDescent="0.4">
      <c r="B905" s="53">
        <f t="shared" si="59"/>
        <v>1016</v>
      </c>
      <c r="C905" s="6" t="s">
        <v>50</v>
      </c>
      <c r="D905" s="6">
        <v>14000</v>
      </c>
      <c r="E905" s="6">
        <v>1410</v>
      </c>
      <c r="H905" s="29">
        <v>10</v>
      </c>
      <c r="I905" s="29">
        <v>1</v>
      </c>
      <c r="J905" s="62">
        <f t="shared" ref="J905:J922" si="60">J904+2</f>
        <v>6</v>
      </c>
    </row>
    <row r="906" spans="2:10" ht="15" hidden="1" customHeight="1" x14ac:dyDescent="0.4">
      <c r="B906" s="53">
        <f t="shared" si="59"/>
        <v>1018</v>
      </c>
      <c r="C906" s="6" t="s">
        <v>51</v>
      </c>
      <c r="D906" s="6">
        <v>15430</v>
      </c>
      <c r="E906" s="6">
        <v>1410</v>
      </c>
      <c r="H906" s="29">
        <v>10</v>
      </c>
      <c r="I906" s="29">
        <v>1</v>
      </c>
      <c r="J906" s="62">
        <f t="shared" si="60"/>
        <v>8</v>
      </c>
    </row>
    <row r="907" spans="2:10" ht="15" hidden="1" customHeight="1" x14ac:dyDescent="0.4">
      <c r="B907" s="53">
        <f t="shared" si="59"/>
        <v>10110</v>
      </c>
      <c r="C907" s="6" t="s">
        <v>52</v>
      </c>
      <c r="D907" s="6">
        <v>16850</v>
      </c>
      <c r="E907" s="6">
        <v>1410</v>
      </c>
      <c r="H907" s="29">
        <v>10</v>
      </c>
      <c r="I907" s="29">
        <v>1</v>
      </c>
      <c r="J907" s="62">
        <f t="shared" si="60"/>
        <v>10</v>
      </c>
    </row>
    <row r="908" spans="2:10" ht="15" hidden="1" customHeight="1" x14ac:dyDescent="0.4">
      <c r="B908" s="53">
        <f t="shared" si="59"/>
        <v>10112</v>
      </c>
      <c r="C908" s="6" t="s">
        <v>53</v>
      </c>
      <c r="D908" s="6">
        <v>18280</v>
      </c>
      <c r="E908" s="6">
        <v>1410</v>
      </c>
      <c r="H908" s="29">
        <v>10</v>
      </c>
      <c r="I908" s="29">
        <v>1</v>
      </c>
      <c r="J908" s="62">
        <f t="shared" si="60"/>
        <v>12</v>
      </c>
    </row>
    <row r="909" spans="2:10" ht="15" hidden="1" customHeight="1" x14ac:dyDescent="0.4">
      <c r="B909" s="53">
        <f t="shared" si="59"/>
        <v>10114</v>
      </c>
      <c r="C909" s="6" t="s">
        <v>54</v>
      </c>
      <c r="D909" s="6">
        <v>19700</v>
      </c>
      <c r="E909" s="6">
        <v>1410</v>
      </c>
      <c r="H909" s="29">
        <v>10</v>
      </c>
      <c r="I909" s="29">
        <v>1</v>
      </c>
      <c r="J909" s="62">
        <f t="shared" si="60"/>
        <v>14</v>
      </c>
    </row>
    <row r="910" spans="2:10" ht="15" hidden="1" customHeight="1" x14ac:dyDescent="0.4">
      <c r="B910" s="53">
        <f t="shared" si="59"/>
        <v>10116</v>
      </c>
      <c r="C910" s="6" t="s">
        <v>55</v>
      </c>
      <c r="D910" s="6">
        <v>21130</v>
      </c>
      <c r="E910" s="6">
        <v>1410</v>
      </c>
      <c r="H910" s="29">
        <v>10</v>
      </c>
      <c r="I910" s="29">
        <v>1</v>
      </c>
      <c r="J910" s="62">
        <f t="shared" si="60"/>
        <v>16</v>
      </c>
    </row>
    <row r="911" spans="2:10" ht="15" hidden="1" customHeight="1" x14ac:dyDescent="0.4">
      <c r="B911" s="53">
        <f t="shared" si="59"/>
        <v>10118</v>
      </c>
      <c r="C911" s="6" t="s">
        <v>56</v>
      </c>
      <c r="D911" s="6">
        <v>22550</v>
      </c>
      <c r="E911" s="6">
        <v>1410</v>
      </c>
      <c r="H911" s="29">
        <v>10</v>
      </c>
      <c r="I911" s="29">
        <v>1</v>
      </c>
      <c r="J911" s="62">
        <f t="shared" si="60"/>
        <v>18</v>
      </c>
    </row>
    <row r="912" spans="2:10" ht="15" hidden="1" customHeight="1" x14ac:dyDescent="0.4">
      <c r="B912" s="53">
        <f t="shared" si="59"/>
        <v>10120</v>
      </c>
      <c r="C912" s="6" t="s">
        <v>57</v>
      </c>
      <c r="D912" s="6">
        <v>23980</v>
      </c>
      <c r="E912" s="6">
        <v>1410</v>
      </c>
      <c r="H912" s="29">
        <v>10</v>
      </c>
      <c r="I912" s="29">
        <v>1</v>
      </c>
      <c r="J912" s="62">
        <f t="shared" si="60"/>
        <v>20</v>
      </c>
    </row>
    <row r="913" spans="2:10" ht="15" hidden="1" customHeight="1" x14ac:dyDescent="0.4">
      <c r="B913" s="53">
        <f t="shared" si="59"/>
        <v>10122</v>
      </c>
      <c r="C913" s="6" t="s">
        <v>58</v>
      </c>
      <c r="D913" s="6">
        <v>25400</v>
      </c>
      <c r="E913" s="6">
        <v>1410</v>
      </c>
      <c r="H913" s="29">
        <v>10</v>
      </c>
      <c r="I913" s="29">
        <v>1</v>
      </c>
      <c r="J913" s="62">
        <f t="shared" si="60"/>
        <v>22</v>
      </c>
    </row>
    <row r="914" spans="2:10" ht="15" hidden="1" customHeight="1" x14ac:dyDescent="0.4">
      <c r="B914" s="53">
        <f t="shared" si="59"/>
        <v>10124</v>
      </c>
      <c r="C914" s="6" t="s">
        <v>59</v>
      </c>
      <c r="D914" s="6">
        <v>26810</v>
      </c>
      <c r="E914" s="6">
        <v>1410</v>
      </c>
      <c r="H914" s="29">
        <v>10</v>
      </c>
      <c r="I914" s="29">
        <v>1</v>
      </c>
      <c r="J914" s="62">
        <f t="shared" si="60"/>
        <v>24</v>
      </c>
    </row>
    <row r="915" spans="2:10" ht="15" hidden="1" customHeight="1" x14ac:dyDescent="0.4">
      <c r="B915" s="53">
        <f t="shared" si="59"/>
        <v>10126</v>
      </c>
      <c r="C915" s="6" t="s">
        <v>60</v>
      </c>
      <c r="D915" s="6">
        <v>28230</v>
      </c>
      <c r="E915" s="6">
        <v>1410</v>
      </c>
      <c r="H915" s="29">
        <v>10</v>
      </c>
      <c r="I915" s="29">
        <v>1</v>
      </c>
      <c r="J915" s="62">
        <f t="shared" si="60"/>
        <v>26</v>
      </c>
    </row>
    <row r="916" spans="2:10" ht="15" hidden="1" customHeight="1" x14ac:dyDescent="0.4">
      <c r="B916" s="53">
        <f t="shared" si="59"/>
        <v>10128</v>
      </c>
      <c r="C916" s="6" t="s">
        <v>61</v>
      </c>
      <c r="D916" s="6">
        <v>29650</v>
      </c>
      <c r="E916" s="6">
        <v>1410</v>
      </c>
      <c r="H916" s="29">
        <v>10</v>
      </c>
      <c r="I916" s="29">
        <v>1</v>
      </c>
      <c r="J916" s="62">
        <f t="shared" si="60"/>
        <v>28</v>
      </c>
    </row>
    <row r="917" spans="2:10" ht="15" hidden="1" customHeight="1" x14ac:dyDescent="0.4">
      <c r="B917" s="53">
        <f t="shared" si="59"/>
        <v>10130</v>
      </c>
      <c r="C917" s="6" t="s">
        <v>62</v>
      </c>
      <c r="D917" s="6">
        <v>31070</v>
      </c>
      <c r="E917" s="6">
        <v>1410</v>
      </c>
      <c r="H917" s="29">
        <v>10</v>
      </c>
      <c r="I917" s="29">
        <v>1</v>
      </c>
      <c r="J917" s="62">
        <f t="shared" si="60"/>
        <v>30</v>
      </c>
    </row>
    <row r="918" spans="2:10" ht="15" hidden="1" customHeight="1" x14ac:dyDescent="0.4">
      <c r="B918" s="53">
        <f t="shared" si="59"/>
        <v>10132</v>
      </c>
      <c r="C918" s="6" t="s">
        <v>63</v>
      </c>
      <c r="D918" s="6">
        <v>32490</v>
      </c>
      <c r="E918" s="6">
        <v>1410</v>
      </c>
      <c r="H918" s="29">
        <v>10</v>
      </c>
      <c r="I918" s="29">
        <v>1</v>
      </c>
      <c r="J918" s="62">
        <f t="shared" si="60"/>
        <v>32</v>
      </c>
    </row>
    <row r="919" spans="2:10" ht="15" hidden="1" customHeight="1" x14ac:dyDescent="0.4">
      <c r="B919" s="53">
        <f t="shared" si="59"/>
        <v>10134</v>
      </c>
      <c r="C919" s="6" t="s">
        <v>64</v>
      </c>
      <c r="D919" s="6">
        <v>33900</v>
      </c>
      <c r="E919" s="6">
        <v>1410</v>
      </c>
      <c r="H919" s="29">
        <v>10</v>
      </c>
      <c r="I919" s="29">
        <v>1</v>
      </c>
      <c r="J919" s="62">
        <f t="shared" si="60"/>
        <v>34</v>
      </c>
    </row>
    <row r="920" spans="2:10" ht="15" hidden="1" customHeight="1" x14ac:dyDescent="0.4">
      <c r="B920" s="53">
        <f t="shared" si="59"/>
        <v>10136</v>
      </c>
      <c r="C920" s="6" t="s">
        <v>65</v>
      </c>
      <c r="D920" s="6">
        <v>35320</v>
      </c>
      <c r="E920" s="6">
        <v>1410</v>
      </c>
      <c r="H920" s="29">
        <v>10</v>
      </c>
      <c r="I920" s="29">
        <v>1</v>
      </c>
      <c r="J920" s="62">
        <f t="shared" si="60"/>
        <v>36</v>
      </c>
    </row>
    <row r="921" spans="2:10" ht="15" hidden="1" customHeight="1" x14ac:dyDescent="0.4">
      <c r="B921" s="53">
        <f t="shared" si="59"/>
        <v>10138</v>
      </c>
      <c r="C921" s="6" t="s">
        <v>66</v>
      </c>
      <c r="D921" s="6">
        <v>36740</v>
      </c>
      <c r="E921" s="6">
        <v>1410</v>
      </c>
      <c r="H921" s="29">
        <v>10</v>
      </c>
      <c r="I921" s="29">
        <v>1</v>
      </c>
      <c r="J921" s="62">
        <f t="shared" si="60"/>
        <v>38</v>
      </c>
    </row>
    <row r="922" spans="2:10" ht="15" hidden="1" customHeight="1" x14ac:dyDescent="0.4">
      <c r="B922" s="53">
        <f t="shared" si="59"/>
        <v>10140</v>
      </c>
      <c r="C922" s="6" t="s">
        <v>67</v>
      </c>
      <c r="D922" s="6">
        <v>38160</v>
      </c>
      <c r="E922" s="6">
        <v>1410</v>
      </c>
      <c r="H922" s="29">
        <v>10</v>
      </c>
      <c r="I922" s="29">
        <v>1</v>
      </c>
      <c r="J922" s="62">
        <f t="shared" si="60"/>
        <v>40</v>
      </c>
    </row>
    <row r="923" spans="2:10" ht="15" hidden="1" customHeight="1" x14ac:dyDescent="0.4">
      <c r="B923" s="53">
        <f t="shared" si="59"/>
        <v>1021</v>
      </c>
      <c r="C923" s="6" t="s">
        <v>304</v>
      </c>
      <c r="D923" s="6">
        <v>12220</v>
      </c>
      <c r="E923" s="6">
        <v>1640</v>
      </c>
      <c r="H923" s="29">
        <v>10</v>
      </c>
      <c r="I923" s="29">
        <v>2</v>
      </c>
      <c r="J923" s="62">
        <v>1</v>
      </c>
    </row>
    <row r="924" spans="2:10" ht="15" hidden="1" customHeight="1" x14ac:dyDescent="0.4">
      <c r="B924" s="53">
        <f t="shared" si="59"/>
        <v>1022</v>
      </c>
      <c r="C924" s="6" t="s">
        <v>48</v>
      </c>
      <c r="D924" s="6">
        <v>13070</v>
      </c>
      <c r="E924" s="6">
        <v>1640</v>
      </c>
      <c r="H924" s="29">
        <v>10</v>
      </c>
      <c r="I924" s="29">
        <v>2</v>
      </c>
      <c r="J924" s="62">
        <v>2</v>
      </c>
    </row>
    <row r="925" spans="2:10" ht="15" hidden="1" customHeight="1" x14ac:dyDescent="0.4">
      <c r="B925" s="53">
        <f t="shared" si="59"/>
        <v>1024</v>
      </c>
      <c r="C925" s="6" t="s">
        <v>49</v>
      </c>
      <c r="D925" s="6">
        <v>14760</v>
      </c>
      <c r="E925" s="6">
        <v>1640</v>
      </c>
      <c r="H925" s="29">
        <v>10</v>
      </c>
      <c r="I925" s="29">
        <v>2</v>
      </c>
      <c r="J925" s="62">
        <f>J924+2</f>
        <v>4</v>
      </c>
    </row>
    <row r="926" spans="2:10" ht="15" hidden="1" customHeight="1" x14ac:dyDescent="0.4">
      <c r="B926" s="53">
        <f t="shared" si="59"/>
        <v>1026</v>
      </c>
      <c r="C926" s="6" t="s">
        <v>50</v>
      </c>
      <c r="D926" s="6">
        <v>16450</v>
      </c>
      <c r="E926" s="6">
        <v>1640</v>
      </c>
      <c r="H926" s="29">
        <v>10</v>
      </c>
      <c r="I926" s="29">
        <v>2</v>
      </c>
      <c r="J926" s="62">
        <f t="shared" ref="J926:J943" si="61">J925+2</f>
        <v>6</v>
      </c>
    </row>
    <row r="927" spans="2:10" ht="15" hidden="1" customHeight="1" x14ac:dyDescent="0.4">
      <c r="B927" s="53">
        <f t="shared" si="59"/>
        <v>1028</v>
      </c>
      <c r="C927" s="6" t="s">
        <v>51</v>
      </c>
      <c r="D927" s="6">
        <v>18140</v>
      </c>
      <c r="E927" s="6">
        <v>1640</v>
      </c>
      <c r="H927" s="29">
        <v>10</v>
      </c>
      <c r="I927" s="29">
        <v>2</v>
      </c>
      <c r="J927" s="62">
        <f t="shared" si="61"/>
        <v>8</v>
      </c>
    </row>
    <row r="928" spans="2:10" ht="15" hidden="1" customHeight="1" x14ac:dyDescent="0.4">
      <c r="B928" s="53">
        <f t="shared" si="59"/>
        <v>10210</v>
      </c>
      <c r="C928" s="6" t="s">
        <v>52</v>
      </c>
      <c r="D928" s="6">
        <v>19830</v>
      </c>
      <c r="E928" s="6">
        <v>1640</v>
      </c>
      <c r="H928" s="29">
        <v>10</v>
      </c>
      <c r="I928" s="29">
        <v>2</v>
      </c>
      <c r="J928" s="62">
        <f t="shared" si="61"/>
        <v>10</v>
      </c>
    </row>
    <row r="929" spans="2:10" ht="15" hidden="1" customHeight="1" x14ac:dyDescent="0.4">
      <c r="B929" s="53">
        <f t="shared" si="59"/>
        <v>10212</v>
      </c>
      <c r="C929" s="6" t="s">
        <v>53</v>
      </c>
      <c r="D929" s="6">
        <v>21520</v>
      </c>
      <c r="E929" s="6">
        <v>1640</v>
      </c>
      <c r="H929" s="29">
        <v>10</v>
      </c>
      <c r="I929" s="29">
        <v>2</v>
      </c>
      <c r="J929" s="62">
        <f t="shared" si="61"/>
        <v>12</v>
      </c>
    </row>
    <row r="930" spans="2:10" ht="15" hidden="1" customHeight="1" x14ac:dyDescent="0.4">
      <c r="B930" s="53">
        <f t="shared" si="59"/>
        <v>10214</v>
      </c>
      <c r="C930" s="6" t="s">
        <v>54</v>
      </c>
      <c r="D930" s="6">
        <v>23210</v>
      </c>
      <c r="E930" s="6">
        <v>1640</v>
      </c>
      <c r="H930" s="29">
        <v>10</v>
      </c>
      <c r="I930" s="29">
        <v>2</v>
      </c>
      <c r="J930" s="62">
        <f t="shared" si="61"/>
        <v>14</v>
      </c>
    </row>
    <row r="931" spans="2:10" ht="15" hidden="1" customHeight="1" x14ac:dyDescent="0.4">
      <c r="B931" s="53">
        <f t="shared" si="59"/>
        <v>10216</v>
      </c>
      <c r="C931" s="6" t="s">
        <v>55</v>
      </c>
      <c r="D931" s="6">
        <v>24900</v>
      </c>
      <c r="E931" s="6">
        <v>1640</v>
      </c>
      <c r="H931" s="29">
        <v>10</v>
      </c>
      <c r="I931" s="29">
        <v>2</v>
      </c>
      <c r="J931" s="62">
        <f t="shared" si="61"/>
        <v>16</v>
      </c>
    </row>
    <row r="932" spans="2:10" ht="15" hidden="1" customHeight="1" x14ac:dyDescent="0.4">
      <c r="B932" s="53">
        <f t="shared" si="59"/>
        <v>10218</v>
      </c>
      <c r="C932" s="6" t="s">
        <v>56</v>
      </c>
      <c r="D932" s="6">
        <v>26590</v>
      </c>
      <c r="E932" s="6">
        <v>1640</v>
      </c>
      <c r="H932" s="29">
        <v>10</v>
      </c>
      <c r="I932" s="29">
        <v>2</v>
      </c>
      <c r="J932" s="62">
        <f t="shared" si="61"/>
        <v>18</v>
      </c>
    </row>
    <row r="933" spans="2:10" ht="15" hidden="1" customHeight="1" x14ac:dyDescent="0.4">
      <c r="B933" s="53">
        <f t="shared" si="59"/>
        <v>10220</v>
      </c>
      <c r="C933" s="6" t="s">
        <v>57</v>
      </c>
      <c r="D933" s="6">
        <v>28270</v>
      </c>
      <c r="E933" s="6">
        <v>1640</v>
      </c>
      <c r="H933" s="29">
        <v>10</v>
      </c>
      <c r="I933" s="29">
        <v>2</v>
      </c>
      <c r="J933" s="62">
        <f t="shared" si="61"/>
        <v>20</v>
      </c>
    </row>
    <row r="934" spans="2:10" ht="15" hidden="1" customHeight="1" x14ac:dyDescent="0.4">
      <c r="B934" s="53">
        <f t="shared" si="59"/>
        <v>10222</v>
      </c>
      <c r="C934" s="6" t="s">
        <v>58</v>
      </c>
      <c r="D934" s="6">
        <v>29930</v>
      </c>
      <c r="E934" s="6">
        <v>1640</v>
      </c>
      <c r="H934" s="29">
        <v>10</v>
      </c>
      <c r="I934" s="29">
        <v>2</v>
      </c>
      <c r="J934" s="62">
        <f t="shared" si="61"/>
        <v>22</v>
      </c>
    </row>
    <row r="935" spans="2:10" ht="15" hidden="1" customHeight="1" x14ac:dyDescent="0.4">
      <c r="B935" s="53">
        <f t="shared" si="59"/>
        <v>10224</v>
      </c>
      <c r="C935" s="6" t="s">
        <v>59</v>
      </c>
      <c r="D935" s="6">
        <v>31590</v>
      </c>
      <c r="E935" s="6">
        <v>1640</v>
      </c>
      <c r="H935" s="29">
        <v>10</v>
      </c>
      <c r="I935" s="29">
        <v>2</v>
      </c>
      <c r="J935" s="62">
        <f t="shared" si="61"/>
        <v>24</v>
      </c>
    </row>
    <row r="936" spans="2:10" ht="15" hidden="1" customHeight="1" x14ac:dyDescent="0.4">
      <c r="B936" s="53">
        <f t="shared" si="59"/>
        <v>10226</v>
      </c>
      <c r="C936" s="6" t="s">
        <v>60</v>
      </c>
      <c r="D936" s="6">
        <v>33250</v>
      </c>
      <c r="E936" s="6">
        <v>1640</v>
      </c>
      <c r="H936" s="29">
        <v>10</v>
      </c>
      <c r="I936" s="29">
        <v>2</v>
      </c>
      <c r="J936" s="62">
        <f t="shared" si="61"/>
        <v>26</v>
      </c>
    </row>
    <row r="937" spans="2:10" ht="15" hidden="1" customHeight="1" x14ac:dyDescent="0.4">
      <c r="B937" s="53">
        <f t="shared" si="59"/>
        <v>10228</v>
      </c>
      <c r="C937" s="6" t="s">
        <v>61</v>
      </c>
      <c r="D937" s="6">
        <v>34910</v>
      </c>
      <c r="E937" s="6">
        <v>1640</v>
      </c>
      <c r="H937" s="29">
        <v>10</v>
      </c>
      <c r="I937" s="29">
        <v>2</v>
      </c>
      <c r="J937" s="62">
        <f t="shared" si="61"/>
        <v>28</v>
      </c>
    </row>
    <row r="938" spans="2:10" ht="15" hidden="1" customHeight="1" x14ac:dyDescent="0.4">
      <c r="B938" s="53">
        <f t="shared" si="59"/>
        <v>10230</v>
      </c>
      <c r="C938" s="6" t="s">
        <v>62</v>
      </c>
      <c r="D938" s="6">
        <v>36570</v>
      </c>
      <c r="E938" s="6">
        <v>1640</v>
      </c>
      <c r="H938" s="29">
        <v>10</v>
      </c>
      <c r="I938" s="29">
        <v>2</v>
      </c>
      <c r="J938" s="62">
        <f t="shared" si="61"/>
        <v>30</v>
      </c>
    </row>
    <row r="939" spans="2:10" ht="15" hidden="1" customHeight="1" x14ac:dyDescent="0.4">
      <c r="B939" s="53">
        <f t="shared" si="59"/>
        <v>10232</v>
      </c>
      <c r="C939" s="6" t="s">
        <v>63</v>
      </c>
      <c r="D939" s="6">
        <v>38230</v>
      </c>
      <c r="E939" s="6">
        <v>1640</v>
      </c>
      <c r="H939" s="29">
        <v>10</v>
      </c>
      <c r="I939" s="29">
        <v>2</v>
      </c>
      <c r="J939" s="62">
        <f t="shared" si="61"/>
        <v>32</v>
      </c>
    </row>
    <row r="940" spans="2:10" ht="15" hidden="1" customHeight="1" x14ac:dyDescent="0.4">
      <c r="B940" s="53">
        <f t="shared" si="59"/>
        <v>10234</v>
      </c>
      <c r="C940" s="6" t="s">
        <v>64</v>
      </c>
      <c r="D940" s="6">
        <v>39890</v>
      </c>
      <c r="E940" s="6">
        <v>1640</v>
      </c>
      <c r="H940" s="29">
        <v>10</v>
      </c>
      <c r="I940" s="29">
        <v>2</v>
      </c>
      <c r="J940" s="62">
        <f t="shared" si="61"/>
        <v>34</v>
      </c>
    </row>
    <row r="941" spans="2:10" ht="15" hidden="1" customHeight="1" x14ac:dyDescent="0.4">
      <c r="B941" s="53">
        <f t="shared" si="59"/>
        <v>10236</v>
      </c>
      <c r="C941" s="6" t="s">
        <v>65</v>
      </c>
      <c r="D941" s="6">
        <v>41540</v>
      </c>
      <c r="E941" s="6">
        <v>1640</v>
      </c>
      <c r="H941" s="29">
        <v>10</v>
      </c>
      <c r="I941" s="29">
        <v>2</v>
      </c>
      <c r="J941" s="62">
        <f t="shared" si="61"/>
        <v>36</v>
      </c>
    </row>
    <row r="942" spans="2:10" ht="15" hidden="1" customHeight="1" x14ac:dyDescent="0.4">
      <c r="B942" s="53">
        <f t="shared" si="59"/>
        <v>10238</v>
      </c>
      <c r="C942" s="6" t="s">
        <v>66</v>
      </c>
      <c r="D942" s="6">
        <v>43200</v>
      </c>
      <c r="E942" s="6">
        <v>1640</v>
      </c>
      <c r="H942" s="29">
        <v>10</v>
      </c>
      <c r="I942" s="29">
        <v>2</v>
      </c>
      <c r="J942" s="62">
        <f t="shared" si="61"/>
        <v>38</v>
      </c>
    </row>
    <row r="943" spans="2:10" ht="15" hidden="1" customHeight="1" x14ac:dyDescent="0.4">
      <c r="B943" s="53">
        <f t="shared" si="59"/>
        <v>10240</v>
      </c>
      <c r="C943" s="6" t="s">
        <v>67</v>
      </c>
      <c r="D943" s="6">
        <v>44860</v>
      </c>
      <c r="E943" s="6">
        <v>1640</v>
      </c>
      <c r="H943" s="29">
        <v>10</v>
      </c>
      <c r="I943" s="29">
        <v>2</v>
      </c>
      <c r="J943" s="62">
        <f t="shared" si="61"/>
        <v>40</v>
      </c>
    </row>
    <row r="944" spans="2:10" ht="15" hidden="1" customHeight="1" x14ac:dyDescent="0.4">
      <c r="B944" s="53">
        <f t="shared" si="59"/>
        <v>1031</v>
      </c>
      <c r="C944" s="6" t="s">
        <v>304</v>
      </c>
      <c r="D944" s="6">
        <v>15890</v>
      </c>
      <c r="E944" s="6">
        <v>2220</v>
      </c>
      <c r="H944" s="29">
        <v>10</v>
      </c>
      <c r="I944" s="29">
        <v>3</v>
      </c>
      <c r="J944" s="62">
        <v>1</v>
      </c>
    </row>
    <row r="945" spans="2:10" ht="15" hidden="1" customHeight="1" x14ac:dyDescent="0.4">
      <c r="B945" s="53">
        <f t="shared" si="59"/>
        <v>1032</v>
      </c>
      <c r="C945" s="6" t="s">
        <v>48</v>
      </c>
      <c r="D945" s="6">
        <v>17060</v>
      </c>
      <c r="E945" s="6">
        <v>2220</v>
      </c>
      <c r="H945" s="29">
        <v>10</v>
      </c>
      <c r="I945" s="29">
        <v>3</v>
      </c>
      <c r="J945" s="62">
        <v>2</v>
      </c>
    </row>
    <row r="946" spans="2:10" ht="15" hidden="1" customHeight="1" x14ac:dyDescent="0.4">
      <c r="B946" s="53">
        <f t="shared" si="59"/>
        <v>1034</v>
      </c>
      <c r="C946" s="6" t="s">
        <v>49</v>
      </c>
      <c r="D946" s="6">
        <v>19390</v>
      </c>
      <c r="E946" s="6">
        <v>2220</v>
      </c>
      <c r="H946" s="29">
        <v>10</v>
      </c>
      <c r="I946" s="29">
        <v>3</v>
      </c>
      <c r="J946" s="62">
        <f>J945+2</f>
        <v>4</v>
      </c>
    </row>
    <row r="947" spans="2:10" ht="15" hidden="1" customHeight="1" x14ac:dyDescent="0.4">
      <c r="B947" s="53">
        <f t="shared" si="59"/>
        <v>1036</v>
      </c>
      <c r="C947" s="6" t="s">
        <v>50</v>
      </c>
      <c r="D947" s="6">
        <v>21730</v>
      </c>
      <c r="E947" s="6">
        <v>2220</v>
      </c>
      <c r="H947" s="29">
        <v>10</v>
      </c>
      <c r="I947" s="29">
        <v>3</v>
      </c>
      <c r="J947" s="62">
        <f t="shared" ref="J947:J964" si="62">J946+2</f>
        <v>6</v>
      </c>
    </row>
    <row r="948" spans="2:10" ht="15" hidden="1" customHeight="1" x14ac:dyDescent="0.4">
      <c r="B948" s="53">
        <f t="shared" si="59"/>
        <v>1038</v>
      </c>
      <c r="C948" s="6" t="s">
        <v>51</v>
      </c>
      <c r="D948" s="6">
        <v>24060</v>
      </c>
      <c r="E948" s="6">
        <v>2220</v>
      </c>
      <c r="H948" s="29">
        <v>10</v>
      </c>
      <c r="I948" s="29">
        <v>3</v>
      </c>
      <c r="J948" s="62">
        <f t="shared" si="62"/>
        <v>8</v>
      </c>
    </row>
    <row r="949" spans="2:10" ht="15" hidden="1" customHeight="1" x14ac:dyDescent="0.4">
      <c r="B949" s="53">
        <f t="shared" si="59"/>
        <v>10310</v>
      </c>
      <c r="C949" s="6" t="s">
        <v>52</v>
      </c>
      <c r="D949" s="6">
        <v>26400</v>
      </c>
      <c r="E949" s="6">
        <v>2220</v>
      </c>
      <c r="H949" s="29">
        <v>10</v>
      </c>
      <c r="I949" s="29">
        <v>3</v>
      </c>
      <c r="J949" s="62">
        <f t="shared" si="62"/>
        <v>10</v>
      </c>
    </row>
    <row r="950" spans="2:10" ht="15" hidden="1" customHeight="1" x14ac:dyDescent="0.4">
      <c r="B950" s="53">
        <f t="shared" si="59"/>
        <v>10312</v>
      </c>
      <c r="C950" s="6" t="s">
        <v>53</v>
      </c>
      <c r="D950" s="6">
        <v>28730</v>
      </c>
      <c r="E950" s="6">
        <v>2220</v>
      </c>
      <c r="H950" s="29">
        <v>10</v>
      </c>
      <c r="I950" s="29">
        <v>3</v>
      </c>
      <c r="J950" s="62">
        <f t="shared" si="62"/>
        <v>12</v>
      </c>
    </row>
    <row r="951" spans="2:10" ht="15" hidden="1" customHeight="1" x14ac:dyDescent="0.4">
      <c r="B951" s="53">
        <f t="shared" si="59"/>
        <v>10314</v>
      </c>
      <c r="C951" s="6" t="s">
        <v>54</v>
      </c>
      <c r="D951" s="6">
        <v>31060</v>
      </c>
      <c r="E951" s="6">
        <v>2220</v>
      </c>
      <c r="H951" s="29">
        <v>10</v>
      </c>
      <c r="I951" s="29">
        <v>3</v>
      </c>
      <c r="J951" s="62">
        <f t="shared" si="62"/>
        <v>14</v>
      </c>
    </row>
    <row r="952" spans="2:10" ht="15" hidden="1" customHeight="1" x14ac:dyDescent="0.4">
      <c r="B952" s="53">
        <f t="shared" si="59"/>
        <v>10316</v>
      </c>
      <c r="C952" s="6" t="s">
        <v>55</v>
      </c>
      <c r="D952" s="6">
        <v>33400</v>
      </c>
      <c r="E952" s="6">
        <v>2220</v>
      </c>
      <c r="H952" s="29">
        <v>10</v>
      </c>
      <c r="I952" s="29">
        <v>3</v>
      </c>
      <c r="J952" s="62">
        <f t="shared" si="62"/>
        <v>16</v>
      </c>
    </row>
    <row r="953" spans="2:10" ht="15" hidden="1" customHeight="1" x14ac:dyDescent="0.4">
      <c r="B953" s="53">
        <f t="shared" si="59"/>
        <v>10318</v>
      </c>
      <c r="C953" s="6" t="s">
        <v>56</v>
      </c>
      <c r="D953" s="6">
        <v>35730</v>
      </c>
      <c r="E953" s="6">
        <v>2220</v>
      </c>
      <c r="H953" s="29">
        <v>10</v>
      </c>
      <c r="I953" s="29">
        <v>3</v>
      </c>
      <c r="J953" s="62">
        <f t="shared" si="62"/>
        <v>18</v>
      </c>
    </row>
    <row r="954" spans="2:10" ht="15" hidden="1" customHeight="1" x14ac:dyDescent="0.4">
      <c r="B954" s="53">
        <f t="shared" si="59"/>
        <v>10320</v>
      </c>
      <c r="C954" s="6" t="s">
        <v>57</v>
      </c>
      <c r="D954" s="6">
        <v>38070</v>
      </c>
      <c r="E954" s="6">
        <v>2220</v>
      </c>
      <c r="H954" s="29">
        <v>10</v>
      </c>
      <c r="I954" s="29">
        <v>3</v>
      </c>
      <c r="J954" s="62">
        <f t="shared" si="62"/>
        <v>20</v>
      </c>
    </row>
    <row r="955" spans="2:10" ht="15" hidden="1" customHeight="1" x14ac:dyDescent="0.4">
      <c r="B955" s="53">
        <f t="shared" si="59"/>
        <v>10322</v>
      </c>
      <c r="C955" s="6" t="s">
        <v>58</v>
      </c>
      <c r="D955" s="6">
        <v>40320</v>
      </c>
      <c r="E955" s="6">
        <v>2220</v>
      </c>
      <c r="H955" s="29">
        <v>10</v>
      </c>
      <c r="I955" s="29">
        <v>3</v>
      </c>
      <c r="J955" s="62">
        <f t="shared" si="62"/>
        <v>22</v>
      </c>
    </row>
    <row r="956" spans="2:10" ht="15" hidden="1" customHeight="1" x14ac:dyDescent="0.4">
      <c r="B956" s="53">
        <f t="shared" si="59"/>
        <v>10324</v>
      </c>
      <c r="C956" s="6" t="s">
        <v>59</v>
      </c>
      <c r="D956" s="6">
        <v>42570</v>
      </c>
      <c r="E956" s="6">
        <v>2220</v>
      </c>
      <c r="H956" s="29">
        <v>10</v>
      </c>
      <c r="I956" s="29">
        <v>3</v>
      </c>
      <c r="J956" s="62">
        <f t="shared" si="62"/>
        <v>24</v>
      </c>
    </row>
    <row r="957" spans="2:10" ht="15" hidden="1" customHeight="1" x14ac:dyDescent="0.4">
      <c r="B957" s="53">
        <f t="shared" si="59"/>
        <v>10326</v>
      </c>
      <c r="C957" s="6" t="s">
        <v>60</v>
      </c>
      <c r="D957" s="6">
        <v>44830</v>
      </c>
      <c r="E957" s="6">
        <v>2220</v>
      </c>
      <c r="H957" s="29">
        <v>10</v>
      </c>
      <c r="I957" s="29">
        <v>3</v>
      </c>
      <c r="J957" s="62">
        <f t="shared" si="62"/>
        <v>26</v>
      </c>
    </row>
    <row r="958" spans="2:10" ht="15" hidden="1" customHeight="1" x14ac:dyDescent="0.4">
      <c r="B958" s="53">
        <f t="shared" si="59"/>
        <v>10328</v>
      </c>
      <c r="C958" s="6" t="s">
        <v>61</v>
      </c>
      <c r="D958" s="6">
        <v>47080</v>
      </c>
      <c r="E958" s="6">
        <v>2220</v>
      </c>
      <c r="H958" s="29">
        <v>10</v>
      </c>
      <c r="I958" s="29">
        <v>3</v>
      </c>
      <c r="J958" s="62">
        <f t="shared" si="62"/>
        <v>28</v>
      </c>
    </row>
    <row r="959" spans="2:10" ht="15" hidden="1" customHeight="1" x14ac:dyDescent="0.4">
      <c r="B959" s="53">
        <f t="shared" si="59"/>
        <v>10330</v>
      </c>
      <c r="C959" s="6" t="s">
        <v>62</v>
      </c>
      <c r="D959" s="6">
        <v>49330</v>
      </c>
      <c r="E959" s="6">
        <v>2220</v>
      </c>
      <c r="H959" s="29">
        <v>10</v>
      </c>
      <c r="I959" s="29">
        <v>3</v>
      </c>
      <c r="J959" s="62">
        <f t="shared" si="62"/>
        <v>30</v>
      </c>
    </row>
    <row r="960" spans="2:10" ht="15" hidden="1" customHeight="1" x14ac:dyDescent="0.4">
      <c r="B960" s="53">
        <f t="shared" si="59"/>
        <v>10332</v>
      </c>
      <c r="C960" s="6" t="s">
        <v>63</v>
      </c>
      <c r="D960" s="6">
        <v>51590</v>
      </c>
      <c r="E960" s="6">
        <v>2220</v>
      </c>
      <c r="H960" s="29">
        <v>10</v>
      </c>
      <c r="I960" s="29">
        <v>3</v>
      </c>
      <c r="J960" s="62">
        <f t="shared" si="62"/>
        <v>32</v>
      </c>
    </row>
    <row r="961" spans="2:10" ht="15" hidden="1" customHeight="1" x14ac:dyDescent="0.4">
      <c r="B961" s="53">
        <f t="shared" si="59"/>
        <v>10334</v>
      </c>
      <c r="C961" s="6" t="s">
        <v>64</v>
      </c>
      <c r="D961" s="6">
        <v>53840</v>
      </c>
      <c r="E961" s="6">
        <v>2220</v>
      </c>
      <c r="H961" s="29">
        <v>10</v>
      </c>
      <c r="I961" s="29">
        <v>3</v>
      </c>
      <c r="J961" s="62">
        <f t="shared" si="62"/>
        <v>34</v>
      </c>
    </row>
    <row r="962" spans="2:10" ht="15" hidden="1" customHeight="1" x14ac:dyDescent="0.4">
      <c r="B962" s="53">
        <f t="shared" si="59"/>
        <v>10336</v>
      </c>
      <c r="C962" s="6" t="s">
        <v>65</v>
      </c>
      <c r="D962" s="6">
        <v>56090</v>
      </c>
      <c r="E962" s="6">
        <v>2220</v>
      </c>
      <c r="H962" s="29">
        <v>10</v>
      </c>
      <c r="I962" s="29">
        <v>3</v>
      </c>
      <c r="J962" s="62">
        <f t="shared" si="62"/>
        <v>36</v>
      </c>
    </row>
    <row r="963" spans="2:10" ht="15" hidden="1" customHeight="1" x14ac:dyDescent="0.4">
      <c r="B963" s="53">
        <f t="shared" si="59"/>
        <v>10338</v>
      </c>
      <c r="C963" s="6" t="s">
        <v>66</v>
      </c>
      <c r="D963" s="6">
        <v>58340</v>
      </c>
      <c r="E963" s="6">
        <v>2220</v>
      </c>
      <c r="H963" s="29">
        <v>10</v>
      </c>
      <c r="I963" s="29">
        <v>3</v>
      </c>
      <c r="J963" s="62">
        <f t="shared" si="62"/>
        <v>38</v>
      </c>
    </row>
    <row r="964" spans="2:10" ht="15" hidden="1" customHeight="1" x14ac:dyDescent="0.4">
      <c r="B964" s="53">
        <f t="shared" si="59"/>
        <v>10340</v>
      </c>
      <c r="C964" s="6" t="s">
        <v>67</v>
      </c>
      <c r="D964" s="6">
        <v>60600</v>
      </c>
      <c r="E964" s="6">
        <v>2220</v>
      </c>
      <c r="H964" s="29">
        <v>10</v>
      </c>
      <c r="I964" s="29">
        <v>3</v>
      </c>
      <c r="J964" s="62">
        <f t="shared" si="62"/>
        <v>40</v>
      </c>
    </row>
    <row r="965" spans="2:10" ht="15" hidden="1" customHeight="1" x14ac:dyDescent="0.4">
      <c r="B965" s="53">
        <f t="shared" si="59"/>
        <v>1041</v>
      </c>
      <c r="C965" s="6" t="s">
        <v>304</v>
      </c>
      <c r="D965" s="6">
        <v>19900</v>
      </c>
      <c r="E965" s="6">
        <v>2890</v>
      </c>
      <c r="H965" s="29">
        <v>10</v>
      </c>
      <c r="I965" s="29">
        <v>4</v>
      </c>
      <c r="J965" s="62">
        <v>1</v>
      </c>
    </row>
    <row r="966" spans="2:10" ht="15" hidden="1" customHeight="1" x14ac:dyDescent="0.4">
      <c r="B966" s="53">
        <f t="shared" si="59"/>
        <v>1042</v>
      </c>
      <c r="C966" s="6" t="s">
        <v>48</v>
      </c>
      <c r="D966" s="6">
        <v>21430</v>
      </c>
      <c r="E966" s="6">
        <v>2890</v>
      </c>
      <c r="H966" s="29">
        <v>10</v>
      </c>
      <c r="I966" s="29">
        <v>4</v>
      </c>
      <c r="J966" s="62">
        <v>2</v>
      </c>
    </row>
    <row r="967" spans="2:10" ht="15" hidden="1" customHeight="1" x14ac:dyDescent="0.4">
      <c r="B967" s="53">
        <f t="shared" ref="B967:B985" si="63">VALUE(CONCATENATE(H967,I967,J967))</f>
        <v>1044</v>
      </c>
      <c r="C967" s="6" t="s">
        <v>49</v>
      </c>
      <c r="D967" s="6">
        <v>24500</v>
      </c>
      <c r="E967" s="6">
        <v>2890</v>
      </c>
      <c r="H967" s="29">
        <v>10</v>
      </c>
      <c r="I967" s="29">
        <v>4</v>
      </c>
      <c r="J967" s="62">
        <f>J966+2</f>
        <v>4</v>
      </c>
    </row>
    <row r="968" spans="2:10" ht="15" hidden="1" customHeight="1" x14ac:dyDescent="0.4">
      <c r="B968" s="53">
        <f t="shared" si="63"/>
        <v>1046</v>
      </c>
      <c r="C968" s="6" t="s">
        <v>50</v>
      </c>
      <c r="D968" s="6">
        <v>27560</v>
      </c>
      <c r="E968" s="6">
        <v>2890</v>
      </c>
      <c r="H968" s="29">
        <v>10</v>
      </c>
      <c r="I968" s="29">
        <v>4</v>
      </c>
      <c r="J968" s="62">
        <f t="shared" ref="J968:J985" si="64">J967+2</f>
        <v>6</v>
      </c>
    </row>
    <row r="969" spans="2:10" ht="15" hidden="1" customHeight="1" x14ac:dyDescent="0.4">
      <c r="B969" s="53">
        <f t="shared" si="63"/>
        <v>1048</v>
      </c>
      <c r="C969" s="6" t="s">
        <v>51</v>
      </c>
      <c r="D969" s="6">
        <v>30620</v>
      </c>
      <c r="E969" s="6">
        <v>2890</v>
      </c>
      <c r="H969" s="29">
        <v>10</v>
      </c>
      <c r="I969" s="29">
        <v>4</v>
      </c>
      <c r="J969" s="62">
        <f t="shared" si="64"/>
        <v>8</v>
      </c>
    </row>
    <row r="970" spans="2:10" ht="15" hidden="1" customHeight="1" x14ac:dyDescent="0.4">
      <c r="B970" s="53">
        <f t="shared" si="63"/>
        <v>10410</v>
      </c>
      <c r="C970" s="6" t="s">
        <v>52</v>
      </c>
      <c r="D970" s="6">
        <v>33680</v>
      </c>
      <c r="E970" s="6">
        <v>2890</v>
      </c>
      <c r="H970" s="29">
        <v>10</v>
      </c>
      <c r="I970" s="29">
        <v>4</v>
      </c>
      <c r="J970" s="62">
        <f t="shared" si="64"/>
        <v>10</v>
      </c>
    </row>
    <row r="971" spans="2:10" ht="15" hidden="1" customHeight="1" x14ac:dyDescent="0.4">
      <c r="B971" s="53">
        <f t="shared" si="63"/>
        <v>10412</v>
      </c>
      <c r="C971" s="6" t="s">
        <v>53</v>
      </c>
      <c r="D971" s="6">
        <v>36740</v>
      </c>
      <c r="E971" s="6">
        <v>2890</v>
      </c>
      <c r="H971" s="29">
        <v>10</v>
      </c>
      <c r="I971" s="29">
        <v>4</v>
      </c>
      <c r="J971" s="62">
        <f t="shared" si="64"/>
        <v>12</v>
      </c>
    </row>
    <row r="972" spans="2:10" ht="15" hidden="1" customHeight="1" x14ac:dyDescent="0.4">
      <c r="B972" s="53">
        <f t="shared" si="63"/>
        <v>10414</v>
      </c>
      <c r="C972" s="6" t="s">
        <v>54</v>
      </c>
      <c r="D972" s="6">
        <v>39800</v>
      </c>
      <c r="E972" s="6">
        <v>2890</v>
      </c>
      <c r="H972" s="29">
        <v>10</v>
      </c>
      <c r="I972" s="29">
        <v>4</v>
      </c>
      <c r="J972" s="62">
        <f t="shared" si="64"/>
        <v>14</v>
      </c>
    </row>
    <row r="973" spans="2:10" ht="15" hidden="1" customHeight="1" x14ac:dyDescent="0.4">
      <c r="B973" s="53">
        <f t="shared" si="63"/>
        <v>10416</v>
      </c>
      <c r="C973" s="6" t="s">
        <v>55</v>
      </c>
      <c r="D973" s="6">
        <v>42860</v>
      </c>
      <c r="E973" s="6">
        <v>2890</v>
      </c>
      <c r="H973" s="29">
        <v>10</v>
      </c>
      <c r="I973" s="29">
        <v>4</v>
      </c>
      <c r="J973" s="62">
        <f t="shared" si="64"/>
        <v>16</v>
      </c>
    </row>
    <row r="974" spans="2:10" ht="15" hidden="1" customHeight="1" x14ac:dyDescent="0.4">
      <c r="B974" s="53">
        <f t="shared" si="63"/>
        <v>10418</v>
      </c>
      <c r="C974" s="6" t="s">
        <v>56</v>
      </c>
      <c r="D974" s="6">
        <v>45920</v>
      </c>
      <c r="E974" s="6">
        <v>2890</v>
      </c>
      <c r="H974" s="29">
        <v>10</v>
      </c>
      <c r="I974" s="29">
        <v>4</v>
      </c>
      <c r="J974" s="62">
        <f t="shared" si="64"/>
        <v>18</v>
      </c>
    </row>
    <row r="975" spans="2:10" ht="15" hidden="1" customHeight="1" x14ac:dyDescent="0.4">
      <c r="B975" s="53">
        <f t="shared" si="63"/>
        <v>10420</v>
      </c>
      <c r="C975" s="6" t="s">
        <v>57</v>
      </c>
      <c r="D975" s="6">
        <v>48980</v>
      </c>
      <c r="E975" s="6">
        <v>2890</v>
      </c>
      <c r="H975" s="29">
        <v>10</v>
      </c>
      <c r="I975" s="29">
        <v>4</v>
      </c>
      <c r="J975" s="62">
        <f t="shared" si="64"/>
        <v>20</v>
      </c>
    </row>
    <row r="976" spans="2:10" ht="15" hidden="1" customHeight="1" x14ac:dyDescent="0.4">
      <c r="B976" s="53">
        <f t="shared" si="63"/>
        <v>10422</v>
      </c>
      <c r="C976" s="6" t="s">
        <v>58</v>
      </c>
      <c r="D976" s="6">
        <v>51930</v>
      </c>
      <c r="E976" s="6">
        <v>2890</v>
      </c>
      <c r="H976" s="29">
        <v>10</v>
      </c>
      <c r="I976" s="29">
        <v>4</v>
      </c>
      <c r="J976" s="62">
        <f t="shared" si="64"/>
        <v>22</v>
      </c>
    </row>
    <row r="977" spans="2:10" ht="15" hidden="1" customHeight="1" x14ac:dyDescent="0.4">
      <c r="B977" s="53">
        <f t="shared" si="63"/>
        <v>10424</v>
      </c>
      <c r="C977" s="6" t="s">
        <v>59</v>
      </c>
      <c r="D977" s="6">
        <v>54870</v>
      </c>
      <c r="E977" s="6">
        <v>2890</v>
      </c>
      <c r="H977" s="29">
        <v>10</v>
      </c>
      <c r="I977" s="29">
        <v>4</v>
      </c>
      <c r="J977" s="62">
        <f t="shared" si="64"/>
        <v>24</v>
      </c>
    </row>
    <row r="978" spans="2:10" ht="15" hidden="1" customHeight="1" x14ac:dyDescent="0.4">
      <c r="B978" s="53">
        <f t="shared" si="63"/>
        <v>10426</v>
      </c>
      <c r="C978" s="6" t="s">
        <v>60</v>
      </c>
      <c r="D978" s="6">
        <v>57820</v>
      </c>
      <c r="E978" s="6">
        <v>2890</v>
      </c>
      <c r="H978" s="29">
        <v>10</v>
      </c>
      <c r="I978" s="29">
        <v>4</v>
      </c>
      <c r="J978" s="62">
        <f t="shared" si="64"/>
        <v>26</v>
      </c>
    </row>
    <row r="979" spans="2:10" ht="15" hidden="1" customHeight="1" x14ac:dyDescent="0.4">
      <c r="B979" s="53">
        <f t="shared" si="63"/>
        <v>10428</v>
      </c>
      <c r="C979" s="6" t="s">
        <v>61</v>
      </c>
      <c r="D979" s="6">
        <v>60770</v>
      </c>
      <c r="E979" s="6">
        <v>2890</v>
      </c>
      <c r="H979" s="29">
        <v>10</v>
      </c>
      <c r="I979" s="29">
        <v>4</v>
      </c>
      <c r="J979" s="62">
        <f t="shared" si="64"/>
        <v>28</v>
      </c>
    </row>
    <row r="980" spans="2:10" ht="15" hidden="1" customHeight="1" x14ac:dyDescent="0.4">
      <c r="B980" s="53">
        <f t="shared" si="63"/>
        <v>10430</v>
      </c>
      <c r="C980" s="6" t="s">
        <v>62</v>
      </c>
      <c r="D980" s="6">
        <v>63710</v>
      </c>
      <c r="E980" s="6">
        <v>2890</v>
      </c>
      <c r="H980" s="29">
        <v>10</v>
      </c>
      <c r="I980" s="29">
        <v>4</v>
      </c>
      <c r="J980" s="62">
        <f t="shared" si="64"/>
        <v>30</v>
      </c>
    </row>
    <row r="981" spans="2:10" ht="15" hidden="1" customHeight="1" x14ac:dyDescent="0.4">
      <c r="B981" s="53">
        <f t="shared" si="63"/>
        <v>10432</v>
      </c>
      <c r="C981" s="6" t="s">
        <v>63</v>
      </c>
      <c r="D981" s="6">
        <v>66660</v>
      </c>
      <c r="E981" s="6">
        <v>2890</v>
      </c>
      <c r="H981" s="29">
        <v>10</v>
      </c>
      <c r="I981" s="29">
        <v>4</v>
      </c>
      <c r="J981" s="62">
        <f t="shared" si="64"/>
        <v>32</v>
      </c>
    </row>
    <row r="982" spans="2:10" ht="15" hidden="1" customHeight="1" x14ac:dyDescent="0.4">
      <c r="B982" s="53">
        <f t="shared" si="63"/>
        <v>10434</v>
      </c>
      <c r="C982" s="6" t="s">
        <v>64</v>
      </c>
      <c r="D982" s="6">
        <v>69600</v>
      </c>
      <c r="E982" s="6">
        <v>2890</v>
      </c>
      <c r="H982" s="29">
        <v>10</v>
      </c>
      <c r="I982" s="29">
        <v>4</v>
      </c>
      <c r="J982" s="62">
        <f t="shared" si="64"/>
        <v>34</v>
      </c>
    </row>
    <row r="983" spans="2:10" ht="15" hidden="1" customHeight="1" x14ac:dyDescent="0.4">
      <c r="B983" s="53">
        <f t="shared" si="63"/>
        <v>10436</v>
      </c>
      <c r="C983" s="6" t="s">
        <v>65</v>
      </c>
      <c r="D983" s="6">
        <v>72550</v>
      </c>
      <c r="E983" s="6">
        <v>2890</v>
      </c>
      <c r="H983" s="29">
        <v>10</v>
      </c>
      <c r="I983" s="29">
        <v>4</v>
      </c>
      <c r="J983" s="62">
        <f t="shared" si="64"/>
        <v>36</v>
      </c>
    </row>
    <row r="984" spans="2:10" ht="15" hidden="1" customHeight="1" x14ac:dyDescent="0.4">
      <c r="B984" s="53">
        <f t="shared" si="63"/>
        <v>10438</v>
      </c>
      <c r="C984" s="6" t="s">
        <v>66</v>
      </c>
      <c r="D984" s="6">
        <v>75490</v>
      </c>
      <c r="E984" s="6">
        <v>2890</v>
      </c>
      <c r="H984" s="29">
        <v>10</v>
      </c>
      <c r="I984" s="29">
        <v>4</v>
      </c>
      <c r="J984" s="62">
        <f t="shared" si="64"/>
        <v>38</v>
      </c>
    </row>
    <row r="985" spans="2:10" ht="15" hidden="1" customHeight="1" x14ac:dyDescent="0.4">
      <c r="B985" s="53">
        <f t="shared" si="63"/>
        <v>10440</v>
      </c>
      <c r="C985" s="6" t="s">
        <v>67</v>
      </c>
      <c r="D985" s="6">
        <v>78440</v>
      </c>
      <c r="E985" s="6">
        <v>2890</v>
      </c>
      <c r="H985" s="29">
        <v>10</v>
      </c>
      <c r="I985" s="29">
        <v>4</v>
      </c>
      <c r="J985" s="62">
        <f t="shared" si="64"/>
        <v>40</v>
      </c>
    </row>
    <row r="986" spans="2:10" ht="15" hidden="1" customHeight="1" x14ac:dyDescent="0.4">
      <c r="B986" s="58"/>
      <c r="C986" s="58"/>
      <c r="D986" s="64"/>
      <c r="E986" s="65"/>
      <c r="F986" s="59"/>
      <c r="J986" s="59"/>
    </row>
    <row r="987" spans="2:10" ht="15" hidden="1" customHeight="1" x14ac:dyDescent="0.4">
      <c r="B987" s="58" t="s">
        <v>305</v>
      </c>
      <c r="C987" s="58"/>
      <c r="D987" s="66"/>
      <c r="E987" s="65"/>
      <c r="F987" s="59"/>
      <c r="H987" s="29" t="s">
        <v>301</v>
      </c>
      <c r="I987" s="29" t="s">
        <v>302</v>
      </c>
      <c r="J987" s="59" t="s">
        <v>306</v>
      </c>
    </row>
    <row r="988" spans="2:10" ht="15" hidden="1" customHeight="1" x14ac:dyDescent="0.4">
      <c r="B988" s="58">
        <f>VALUE(CONCATENATE(H988,I988,J988))</f>
        <v>118</v>
      </c>
      <c r="C988" s="63">
        <v>31100</v>
      </c>
      <c r="D988" s="67">
        <v>280</v>
      </c>
      <c r="E988" s="63">
        <v>2850</v>
      </c>
      <c r="F988" s="29"/>
      <c r="G988" s="29"/>
      <c r="H988" s="6">
        <v>1</v>
      </c>
      <c r="I988" s="6">
        <v>1</v>
      </c>
      <c r="J988" s="58">
        <v>8</v>
      </c>
    </row>
    <row r="989" spans="2:10" ht="15" hidden="1" customHeight="1" x14ac:dyDescent="0.4">
      <c r="B989" s="58">
        <f t="shared" ref="B989:B1052" si="65">VALUE(CONCATENATE(H989,I989,J989))</f>
        <v>218</v>
      </c>
      <c r="C989" s="63">
        <v>29970</v>
      </c>
      <c r="D989" s="67">
        <v>280</v>
      </c>
      <c r="E989" s="63">
        <v>2720</v>
      </c>
      <c r="F989" s="29"/>
      <c r="G989" s="29"/>
      <c r="H989" s="6">
        <v>2</v>
      </c>
      <c r="I989" s="6">
        <v>1</v>
      </c>
      <c r="J989" s="58">
        <v>8</v>
      </c>
    </row>
    <row r="990" spans="2:10" ht="15" hidden="1" customHeight="1" x14ac:dyDescent="0.4">
      <c r="B990" s="58">
        <f t="shared" si="65"/>
        <v>318</v>
      </c>
      <c r="C990" s="63">
        <v>39060</v>
      </c>
      <c r="D990" s="67">
        <v>280</v>
      </c>
      <c r="E990" s="63">
        <v>3820</v>
      </c>
      <c r="F990" s="29"/>
      <c r="G990" s="29"/>
      <c r="H990" s="6">
        <v>3</v>
      </c>
      <c r="I990" s="6">
        <v>1</v>
      </c>
      <c r="J990" s="58">
        <v>8</v>
      </c>
    </row>
    <row r="991" spans="2:10" ht="15" hidden="1" customHeight="1" x14ac:dyDescent="0.4">
      <c r="B991" s="58">
        <f t="shared" si="65"/>
        <v>418</v>
      </c>
      <c r="C991" s="63">
        <v>31280</v>
      </c>
      <c r="D991" s="67">
        <v>280</v>
      </c>
      <c r="E991" s="63">
        <v>2880</v>
      </c>
      <c r="F991" s="29"/>
      <c r="G991" s="29"/>
      <c r="H991" s="6">
        <v>4</v>
      </c>
      <c r="I991" s="6">
        <v>1</v>
      </c>
      <c r="J991" s="58">
        <v>8</v>
      </c>
    </row>
    <row r="992" spans="2:10" ht="15" hidden="1" customHeight="1" x14ac:dyDescent="0.4">
      <c r="B992" s="58">
        <f t="shared" si="65"/>
        <v>518</v>
      </c>
      <c r="C992" s="63">
        <v>35710</v>
      </c>
      <c r="D992" s="67">
        <v>280</v>
      </c>
      <c r="E992" s="63">
        <v>3430</v>
      </c>
      <c r="F992" s="29"/>
      <c r="G992" s="29"/>
      <c r="H992" s="6">
        <v>5</v>
      </c>
      <c r="I992" s="6">
        <v>1</v>
      </c>
      <c r="J992" s="58">
        <v>8</v>
      </c>
    </row>
    <row r="993" spans="2:10" ht="15" hidden="1" customHeight="1" x14ac:dyDescent="0.4">
      <c r="B993" s="58">
        <f t="shared" si="65"/>
        <v>618</v>
      </c>
      <c r="C993" s="63">
        <v>35580</v>
      </c>
      <c r="D993" s="67">
        <v>280</v>
      </c>
      <c r="E993" s="63">
        <v>3400</v>
      </c>
      <c r="F993" s="29"/>
      <c r="G993" s="29"/>
      <c r="H993" s="6">
        <v>6</v>
      </c>
      <c r="I993" s="6">
        <v>1</v>
      </c>
      <c r="J993" s="58">
        <v>8</v>
      </c>
    </row>
    <row r="994" spans="2:10" ht="15" hidden="1" customHeight="1" x14ac:dyDescent="0.4">
      <c r="B994" s="58">
        <f t="shared" si="65"/>
        <v>718</v>
      </c>
      <c r="C994" s="63">
        <v>32420</v>
      </c>
      <c r="D994" s="67">
        <v>280</v>
      </c>
      <c r="E994" s="63">
        <v>3020</v>
      </c>
      <c r="F994" s="29"/>
      <c r="G994" s="29"/>
      <c r="H994" s="6">
        <v>7</v>
      </c>
      <c r="I994" s="6">
        <v>1</v>
      </c>
      <c r="J994" s="58">
        <v>8</v>
      </c>
    </row>
    <row r="995" spans="2:10" ht="15" hidden="1" customHeight="1" x14ac:dyDescent="0.4">
      <c r="B995" s="58">
        <f t="shared" si="65"/>
        <v>818</v>
      </c>
      <c r="C995" s="63">
        <v>30700</v>
      </c>
      <c r="D995" s="67">
        <v>280</v>
      </c>
      <c r="E995" s="63">
        <v>2810</v>
      </c>
      <c r="F995" s="29"/>
      <c r="G995" s="29"/>
      <c r="H995" s="6">
        <v>8</v>
      </c>
      <c r="I995" s="6">
        <v>1</v>
      </c>
      <c r="J995" s="58">
        <v>8</v>
      </c>
    </row>
    <row r="996" spans="2:10" ht="15" hidden="1" customHeight="1" x14ac:dyDescent="0.4">
      <c r="B996" s="58">
        <f t="shared" si="65"/>
        <v>918</v>
      </c>
      <c r="C996" s="63">
        <v>30890</v>
      </c>
      <c r="D996" s="67">
        <v>280</v>
      </c>
      <c r="E996" s="63">
        <v>2840</v>
      </c>
      <c r="F996" s="29"/>
      <c r="G996" s="29"/>
      <c r="H996" s="6">
        <v>9</v>
      </c>
      <c r="I996" s="6">
        <v>1</v>
      </c>
      <c r="J996" s="58">
        <v>8</v>
      </c>
    </row>
    <row r="997" spans="2:10" ht="15" hidden="1" customHeight="1" x14ac:dyDescent="0.4">
      <c r="B997" s="58">
        <f t="shared" si="65"/>
        <v>1018</v>
      </c>
      <c r="C997" s="63">
        <v>28010</v>
      </c>
      <c r="D997" s="67">
        <v>280</v>
      </c>
      <c r="E997" s="63">
        <v>2490</v>
      </c>
      <c r="F997" s="29"/>
      <c r="G997" s="29"/>
      <c r="H997" s="6">
        <v>10</v>
      </c>
      <c r="I997" s="6">
        <v>1</v>
      </c>
      <c r="J997" s="58">
        <v>8</v>
      </c>
    </row>
    <row r="998" spans="2:10" ht="15" hidden="1" customHeight="1" x14ac:dyDescent="0.4">
      <c r="B998" s="58">
        <f t="shared" si="65"/>
        <v>114</v>
      </c>
      <c r="C998" s="63">
        <v>18660</v>
      </c>
      <c r="D998" s="67">
        <v>280</v>
      </c>
      <c r="E998" s="63">
        <v>2850</v>
      </c>
      <c r="F998" s="29"/>
      <c r="G998" s="29"/>
      <c r="H998" s="6">
        <v>1</v>
      </c>
      <c r="I998" s="6">
        <v>1</v>
      </c>
      <c r="J998" s="58">
        <v>4</v>
      </c>
    </row>
    <row r="999" spans="2:10" ht="15" hidden="1" customHeight="1" x14ac:dyDescent="0.4">
      <c r="B999" s="58">
        <f t="shared" si="65"/>
        <v>214</v>
      </c>
      <c r="C999" s="63">
        <v>17980</v>
      </c>
      <c r="D999" s="67">
        <v>280</v>
      </c>
      <c r="E999" s="63">
        <v>2720</v>
      </c>
      <c r="F999" s="29"/>
      <c r="G999" s="29"/>
      <c r="H999" s="6">
        <v>2</v>
      </c>
      <c r="I999" s="6">
        <v>1</v>
      </c>
      <c r="J999" s="58">
        <v>4</v>
      </c>
    </row>
    <row r="1000" spans="2:10" ht="15" hidden="1" customHeight="1" x14ac:dyDescent="0.4">
      <c r="B1000" s="58">
        <f t="shared" si="65"/>
        <v>314</v>
      </c>
      <c r="C1000" s="63">
        <v>23440</v>
      </c>
      <c r="D1000" s="67">
        <v>280</v>
      </c>
      <c r="E1000" s="63">
        <v>3820</v>
      </c>
      <c r="F1000" s="29"/>
      <c r="G1000" s="29"/>
      <c r="H1000" s="6">
        <v>3</v>
      </c>
      <c r="I1000" s="6">
        <v>1</v>
      </c>
      <c r="J1000" s="58">
        <v>4</v>
      </c>
    </row>
    <row r="1001" spans="2:10" ht="15" hidden="1" customHeight="1" x14ac:dyDescent="0.4">
      <c r="B1001" s="58">
        <f t="shared" si="65"/>
        <v>414</v>
      </c>
      <c r="C1001" s="63">
        <v>18770</v>
      </c>
      <c r="D1001" s="67">
        <v>280</v>
      </c>
      <c r="E1001" s="63">
        <v>2880</v>
      </c>
      <c r="F1001" s="29"/>
      <c r="G1001" s="29"/>
      <c r="H1001" s="6">
        <v>4</v>
      </c>
      <c r="I1001" s="6">
        <v>1</v>
      </c>
      <c r="J1001" s="58">
        <v>4</v>
      </c>
    </row>
    <row r="1002" spans="2:10" ht="15" hidden="1" customHeight="1" x14ac:dyDescent="0.4">
      <c r="B1002" s="58">
        <f t="shared" si="65"/>
        <v>514</v>
      </c>
      <c r="C1002" s="63">
        <v>21430</v>
      </c>
      <c r="D1002" s="67">
        <v>280</v>
      </c>
      <c r="E1002" s="63">
        <v>3430</v>
      </c>
      <c r="F1002" s="29"/>
      <c r="G1002" s="29"/>
      <c r="H1002" s="6">
        <v>5</v>
      </c>
      <c r="I1002" s="6">
        <v>1</v>
      </c>
      <c r="J1002" s="58">
        <v>4</v>
      </c>
    </row>
    <row r="1003" spans="2:10" ht="15" hidden="1" customHeight="1" x14ac:dyDescent="0.4">
      <c r="B1003" s="58">
        <f t="shared" si="65"/>
        <v>614</v>
      </c>
      <c r="C1003" s="63">
        <v>21350</v>
      </c>
      <c r="D1003" s="67">
        <v>280</v>
      </c>
      <c r="E1003" s="63">
        <v>3400</v>
      </c>
      <c r="F1003" s="29"/>
      <c r="G1003" s="29"/>
      <c r="H1003" s="6">
        <v>6</v>
      </c>
      <c r="I1003" s="6">
        <v>1</v>
      </c>
      <c r="J1003" s="58">
        <v>4</v>
      </c>
    </row>
    <row r="1004" spans="2:10" ht="15" hidden="1" customHeight="1" x14ac:dyDescent="0.4">
      <c r="B1004" s="58">
        <f t="shared" si="65"/>
        <v>714</v>
      </c>
      <c r="C1004" s="63">
        <v>19450</v>
      </c>
      <c r="D1004" s="67">
        <v>280</v>
      </c>
      <c r="E1004" s="63">
        <v>3020</v>
      </c>
      <c r="F1004" s="29"/>
      <c r="G1004" s="29"/>
      <c r="H1004" s="6">
        <v>7</v>
      </c>
      <c r="I1004" s="6">
        <v>1</v>
      </c>
      <c r="J1004" s="58">
        <v>4</v>
      </c>
    </row>
    <row r="1005" spans="2:10" ht="15" hidden="1" customHeight="1" x14ac:dyDescent="0.4">
      <c r="B1005" s="58">
        <f t="shared" si="65"/>
        <v>814</v>
      </c>
      <c r="C1005" s="63">
        <v>18420</v>
      </c>
      <c r="D1005" s="67">
        <v>280</v>
      </c>
      <c r="E1005" s="63">
        <v>2810</v>
      </c>
      <c r="F1005" s="29"/>
      <c r="G1005" s="29"/>
      <c r="H1005" s="6">
        <v>8</v>
      </c>
      <c r="I1005" s="6">
        <v>1</v>
      </c>
      <c r="J1005" s="58">
        <v>4</v>
      </c>
    </row>
    <row r="1006" spans="2:10" ht="15" hidden="1" customHeight="1" x14ac:dyDescent="0.4">
      <c r="B1006" s="58">
        <f t="shared" si="65"/>
        <v>914</v>
      </c>
      <c r="C1006" s="63">
        <v>18530</v>
      </c>
      <c r="D1006" s="67">
        <v>280</v>
      </c>
      <c r="E1006" s="63">
        <v>2840</v>
      </c>
      <c r="F1006" s="29"/>
      <c r="G1006" s="29"/>
      <c r="H1006" s="6">
        <v>9</v>
      </c>
      <c r="I1006" s="6">
        <v>1</v>
      </c>
      <c r="J1006" s="58">
        <v>4</v>
      </c>
    </row>
    <row r="1007" spans="2:10" ht="15" hidden="1" customHeight="1" x14ac:dyDescent="0.4">
      <c r="B1007" s="58">
        <f t="shared" si="65"/>
        <v>1014</v>
      </c>
      <c r="C1007" s="63">
        <v>16800</v>
      </c>
      <c r="D1007" s="67">
        <v>280</v>
      </c>
      <c r="E1007" s="63">
        <v>2490</v>
      </c>
      <c r="F1007" s="29"/>
      <c r="G1007" s="29"/>
      <c r="H1007" s="6">
        <v>10</v>
      </c>
      <c r="I1007" s="6">
        <v>1</v>
      </c>
      <c r="J1007" s="58">
        <v>4</v>
      </c>
    </row>
    <row r="1008" spans="2:10" ht="15" hidden="1" customHeight="1" x14ac:dyDescent="0.4">
      <c r="B1008" s="58">
        <f t="shared" si="65"/>
        <v>128</v>
      </c>
      <c r="C1008" s="63">
        <v>37260</v>
      </c>
      <c r="D1008" s="67">
        <v>340</v>
      </c>
      <c r="E1008" s="63">
        <v>2990</v>
      </c>
      <c r="H1008" s="6">
        <v>1</v>
      </c>
      <c r="I1008" s="6">
        <v>2</v>
      </c>
      <c r="J1008" s="58">
        <v>8</v>
      </c>
    </row>
    <row r="1009" spans="2:10" ht="15" hidden="1" customHeight="1" x14ac:dyDescent="0.4">
      <c r="B1009" s="58">
        <f t="shared" si="65"/>
        <v>228</v>
      </c>
      <c r="C1009" s="63">
        <v>36050</v>
      </c>
      <c r="D1009" s="67">
        <v>340</v>
      </c>
      <c r="E1009" s="63">
        <v>2850</v>
      </c>
      <c r="H1009" s="6">
        <v>2</v>
      </c>
      <c r="I1009" s="6">
        <v>2</v>
      </c>
      <c r="J1009" s="58">
        <v>8</v>
      </c>
    </row>
    <row r="1010" spans="2:10" ht="15" hidden="1" customHeight="1" x14ac:dyDescent="0.4">
      <c r="B1010" s="58">
        <f t="shared" si="65"/>
        <v>328</v>
      </c>
      <c r="C1010" s="63">
        <v>45790</v>
      </c>
      <c r="D1010" s="67">
        <v>340</v>
      </c>
      <c r="E1010" s="63">
        <v>4000</v>
      </c>
      <c r="H1010" s="6">
        <v>3</v>
      </c>
      <c r="I1010" s="6">
        <v>2</v>
      </c>
      <c r="J1010" s="58">
        <v>8</v>
      </c>
    </row>
    <row r="1011" spans="2:10" ht="15" hidden="1" customHeight="1" x14ac:dyDescent="0.4">
      <c r="B1011" s="58">
        <f t="shared" si="65"/>
        <v>428</v>
      </c>
      <c r="C1011" s="63">
        <v>37440</v>
      </c>
      <c r="D1011" s="67">
        <v>340</v>
      </c>
      <c r="E1011" s="63">
        <v>3020</v>
      </c>
      <c r="H1011" s="6">
        <v>4</v>
      </c>
      <c r="I1011" s="6">
        <v>2</v>
      </c>
      <c r="J1011" s="58">
        <v>8</v>
      </c>
    </row>
    <row r="1012" spans="2:10" ht="15" hidden="1" customHeight="1" x14ac:dyDescent="0.4">
      <c r="B1012" s="58">
        <f t="shared" si="65"/>
        <v>528</v>
      </c>
      <c r="C1012" s="63">
        <v>42130</v>
      </c>
      <c r="D1012" s="67">
        <v>340</v>
      </c>
      <c r="E1012" s="63">
        <v>3590</v>
      </c>
      <c r="H1012" s="6">
        <v>5</v>
      </c>
      <c r="I1012" s="6">
        <v>2</v>
      </c>
      <c r="J1012" s="58">
        <v>8</v>
      </c>
    </row>
    <row r="1013" spans="2:10" ht="15" hidden="1" customHeight="1" x14ac:dyDescent="0.4">
      <c r="B1013" s="58">
        <f t="shared" si="65"/>
        <v>628</v>
      </c>
      <c r="C1013" s="63">
        <v>42040</v>
      </c>
      <c r="D1013" s="67">
        <v>340</v>
      </c>
      <c r="E1013" s="63">
        <v>3560</v>
      </c>
      <c r="H1013" s="6">
        <v>6</v>
      </c>
      <c r="I1013" s="6">
        <v>2</v>
      </c>
      <c r="J1013" s="58">
        <v>8</v>
      </c>
    </row>
    <row r="1014" spans="2:10" ht="15" hidden="1" customHeight="1" x14ac:dyDescent="0.4">
      <c r="B1014" s="58">
        <f t="shared" si="65"/>
        <v>728</v>
      </c>
      <c r="C1014" s="63">
        <v>38640</v>
      </c>
      <c r="D1014" s="67">
        <v>340</v>
      </c>
      <c r="E1014" s="63">
        <v>3160</v>
      </c>
      <c r="F1014" s="29"/>
      <c r="G1014" s="29"/>
      <c r="H1014" s="6">
        <v>7</v>
      </c>
      <c r="I1014" s="6">
        <v>2</v>
      </c>
      <c r="J1014" s="58">
        <v>8</v>
      </c>
    </row>
    <row r="1015" spans="2:10" ht="15" hidden="1" customHeight="1" x14ac:dyDescent="0.4">
      <c r="B1015" s="58">
        <f t="shared" si="65"/>
        <v>828</v>
      </c>
      <c r="C1015" s="63">
        <v>36800</v>
      </c>
      <c r="D1015" s="67">
        <v>340</v>
      </c>
      <c r="E1015" s="63">
        <v>2940</v>
      </c>
      <c r="F1015" s="29"/>
      <c r="G1015" s="29"/>
      <c r="H1015" s="6">
        <v>8</v>
      </c>
      <c r="I1015" s="6">
        <v>2</v>
      </c>
      <c r="J1015" s="58">
        <v>8</v>
      </c>
    </row>
    <row r="1016" spans="2:10" ht="15" hidden="1" customHeight="1" x14ac:dyDescent="0.4">
      <c r="B1016" s="58">
        <f t="shared" si="65"/>
        <v>928</v>
      </c>
      <c r="C1016" s="63">
        <v>36980</v>
      </c>
      <c r="D1016" s="67">
        <v>340</v>
      </c>
      <c r="E1016" s="63">
        <v>2980</v>
      </c>
      <c r="F1016" s="29"/>
      <c r="G1016" s="29"/>
      <c r="H1016" s="6">
        <v>9</v>
      </c>
      <c r="I1016" s="6">
        <v>2</v>
      </c>
      <c r="J1016" s="58">
        <v>8</v>
      </c>
    </row>
    <row r="1017" spans="2:10" ht="15" hidden="1" customHeight="1" x14ac:dyDescent="0.4">
      <c r="B1017" s="58">
        <f t="shared" si="65"/>
        <v>1028</v>
      </c>
      <c r="C1017" s="63">
        <v>33890</v>
      </c>
      <c r="D1017" s="67">
        <v>340</v>
      </c>
      <c r="E1017" s="63">
        <v>2610</v>
      </c>
      <c r="F1017" s="29"/>
      <c r="G1017" s="29"/>
      <c r="H1017" s="6">
        <v>10</v>
      </c>
      <c r="I1017" s="6">
        <v>2</v>
      </c>
      <c r="J1017" s="58">
        <v>8</v>
      </c>
    </row>
    <row r="1018" spans="2:10" ht="15" hidden="1" customHeight="1" x14ac:dyDescent="0.4">
      <c r="B1018" s="58">
        <f t="shared" si="65"/>
        <v>124</v>
      </c>
      <c r="C1018" s="63">
        <v>22360</v>
      </c>
      <c r="D1018" s="67">
        <v>340</v>
      </c>
      <c r="E1018" s="63">
        <v>2990</v>
      </c>
      <c r="F1018" s="29"/>
      <c r="G1018" s="29"/>
      <c r="H1018" s="6">
        <v>1</v>
      </c>
      <c r="I1018" s="6">
        <v>2</v>
      </c>
      <c r="J1018" s="58">
        <v>4</v>
      </c>
    </row>
    <row r="1019" spans="2:10" ht="15" hidden="1" customHeight="1" x14ac:dyDescent="0.4">
      <c r="B1019" s="58">
        <f t="shared" si="65"/>
        <v>224</v>
      </c>
      <c r="C1019" s="63">
        <v>21630</v>
      </c>
      <c r="D1019" s="67">
        <v>340</v>
      </c>
      <c r="E1019" s="63">
        <v>2850</v>
      </c>
      <c r="F1019" s="29"/>
      <c r="G1019" s="29"/>
      <c r="H1019" s="6">
        <v>2</v>
      </c>
      <c r="I1019" s="6">
        <v>2</v>
      </c>
      <c r="J1019" s="58">
        <v>4</v>
      </c>
    </row>
    <row r="1020" spans="2:10" ht="15" hidden="1" customHeight="1" x14ac:dyDescent="0.4">
      <c r="B1020" s="58">
        <f t="shared" si="65"/>
        <v>324</v>
      </c>
      <c r="C1020" s="63">
        <v>27470</v>
      </c>
      <c r="D1020" s="67">
        <v>340</v>
      </c>
      <c r="E1020" s="63">
        <v>4000</v>
      </c>
      <c r="F1020" s="29"/>
      <c r="G1020" s="29"/>
      <c r="H1020" s="6">
        <v>3</v>
      </c>
      <c r="I1020" s="6">
        <v>2</v>
      </c>
      <c r="J1020" s="58">
        <v>4</v>
      </c>
    </row>
    <row r="1021" spans="2:10" ht="15" hidden="1" customHeight="1" x14ac:dyDescent="0.4">
      <c r="B1021" s="58">
        <f t="shared" si="65"/>
        <v>424</v>
      </c>
      <c r="C1021" s="63">
        <v>22470</v>
      </c>
      <c r="D1021" s="67">
        <v>340</v>
      </c>
      <c r="E1021" s="63">
        <v>3020</v>
      </c>
      <c r="F1021" s="29"/>
      <c r="G1021" s="29"/>
      <c r="H1021" s="6">
        <v>4</v>
      </c>
      <c r="I1021" s="6">
        <v>2</v>
      </c>
      <c r="J1021" s="58">
        <v>4</v>
      </c>
    </row>
    <row r="1022" spans="2:10" ht="15" hidden="1" customHeight="1" x14ac:dyDescent="0.4">
      <c r="B1022" s="58">
        <f t="shared" si="65"/>
        <v>524</v>
      </c>
      <c r="C1022" s="63">
        <v>25280</v>
      </c>
      <c r="D1022" s="67">
        <v>340</v>
      </c>
      <c r="E1022" s="63">
        <v>3590</v>
      </c>
      <c r="F1022" s="29"/>
      <c r="G1022" s="29"/>
      <c r="H1022" s="6">
        <v>5</v>
      </c>
      <c r="I1022" s="6">
        <v>2</v>
      </c>
      <c r="J1022" s="58">
        <v>4</v>
      </c>
    </row>
    <row r="1023" spans="2:10" ht="15" hidden="1" customHeight="1" x14ac:dyDescent="0.4">
      <c r="B1023" s="58">
        <f t="shared" si="65"/>
        <v>624</v>
      </c>
      <c r="C1023" s="63">
        <v>25220</v>
      </c>
      <c r="D1023" s="67">
        <v>340</v>
      </c>
      <c r="E1023" s="63">
        <v>3560</v>
      </c>
      <c r="F1023" s="29"/>
      <c r="G1023" s="29"/>
      <c r="H1023" s="6">
        <v>6</v>
      </c>
      <c r="I1023" s="6">
        <v>2</v>
      </c>
      <c r="J1023" s="58">
        <v>4</v>
      </c>
    </row>
    <row r="1024" spans="2:10" ht="15" hidden="1" customHeight="1" x14ac:dyDescent="0.4">
      <c r="B1024" s="58">
        <f t="shared" si="65"/>
        <v>724</v>
      </c>
      <c r="C1024" s="63">
        <v>23180</v>
      </c>
      <c r="D1024" s="67">
        <v>340</v>
      </c>
      <c r="E1024" s="63">
        <v>3160</v>
      </c>
      <c r="F1024" s="29"/>
      <c r="G1024" s="29"/>
      <c r="H1024" s="6">
        <v>7</v>
      </c>
      <c r="I1024" s="6">
        <v>2</v>
      </c>
      <c r="J1024" s="58">
        <v>4</v>
      </c>
    </row>
    <row r="1025" spans="2:10" ht="15" hidden="1" customHeight="1" x14ac:dyDescent="0.4">
      <c r="B1025" s="58">
        <f t="shared" si="65"/>
        <v>824</v>
      </c>
      <c r="C1025" s="63">
        <v>22080</v>
      </c>
      <c r="D1025" s="67">
        <v>340</v>
      </c>
      <c r="E1025" s="63">
        <v>2940</v>
      </c>
      <c r="F1025" s="29"/>
      <c r="G1025" s="29"/>
      <c r="H1025" s="6">
        <v>8</v>
      </c>
      <c r="I1025" s="6">
        <v>2</v>
      </c>
      <c r="J1025" s="58">
        <v>4</v>
      </c>
    </row>
    <row r="1026" spans="2:10" ht="15" hidden="1" customHeight="1" x14ac:dyDescent="0.4">
      <c r="B1026" s="58">
        <f t="shared" si="65"/>
        <v>924</v>
      </c>
      <c r="C1026" s="63">
        <v>22190</v>
      </c>
      <c r="D1026" s="67">
        <v>340</v>
      </c>
      <c r="E1026" s="63">
        <v>2980</v>
      </c>
      <c r="F1026" s="29"/>
      <c r="G1026" s="29"/>
      <c r="H1026" s="6">
        <v>9</v>
      </c>
      <c r="I1026" s="6">
        <v>2</v>
      </c>
      <c r="J1026" s="58">
        <v>4</v>
      </c>
    </row>
    <row r="1027" spans="2:10" ht="15" hidden="1" customHeight="1" x14ac:dyDescent="0.4">
      <c r="B1027" s="58">
        <f t="shared" si="65"/>
        <v>1024</v>
      </c>
      <c r="C1027" s="63">
        <v>20330</v>
      </c>
      <c r="D1027" s="67">
        <v>340</v>
      </c>
      <c r="E1027" s="63">
        <v>2610</v>
      </c>
      <c r="F1027" s="29"/>
      <c r="G1027" s="29"/>
      <c r="H1027" s="6">
        <v>10</v>
      </c>
      <c r="I1027" s="6">
        <v>2</v>
      </c>
      <c r="J1027" s="58">
        <v>4</v>
      </c>
    </row>
    <row r="1028" spans="2:10" ht="15" hidden="1" customHeight="1" x14ac:dyDescent="0.4">
      <c r="B1028" s="58">
        <f t="shared" si="65"/>
        <v>138</v>
      </c>
      <c r="C1028" s="63">
        <v>48530</v>
      </c>
      <c r="D1028" s="67">
        <v>510</v>
      </c>
      <c r="E1028" s="63">
        <v>3200</v>
      </c>
      <c r="F1028" s="29"/>
      <c r="G1028" s="29"/>
      <c r="H1028" s="6">
        <v>1</v>
      </c>
      <c r="I1028" s="6">
        <v>3</v>
      </c>
      <c r="J1028" s="58">
        <v>8</v>
      </c>
    </row>
    <row r="1029" spans="2:10" ht="15" hidden="1" customHeight="1" x14ac:dyDescent="0.4">
      <c r="B1029" s="58">
        <f t="shared" si="65"/>
        <v>238</v>
      </c>
      <c r="C1029" s="63">
        <v>47170</v>
      </c>
      <c r="D1029" s="67">
        <v>510</v>
      </c>
      <c r="E1029" s="63">
        <v>3050</v>
      </c>
      <c r="F1029" s="29"/>
      <c r="G1029" s="29"/>
      <c r="H1029" s="6">
        <v>2</v>
      </c>
      <c r="I1029" s="6">
        <v>3</v>
      </c>
      <c r="J1029" s="58">
        <v>8</v>
      </c>
    </row>
    <row r="1030" spans="2:10" ht="15" hidden="1" customHeight="1" x14ac:dyDescent="0.4">
      <c r="B1030" s="58">
        <f t="shared" si="65"/>
        <v>338</v>
      </c>
      <c r="C1030" s="63">
        <v>57900</v>
      </c>
      <c r="D1030" s="67">
        <v>510</v>
      </c>
      <c r="E1030" s="63">
        <v>4280</v>
      </c>
      <c r="F1030" s="29"/>
      <c r="G1030" s="29"/>
      <c r="H1030" s="6">
        <v>3</v>
      </c>
      <c r="I1030" s="6">
        <v>3</v>
      </c>
      <c r="J1030" s="58">
        <v>8</v>
      </c>
    </row>
    <row r="1031" spans="2:10" ht="15" hidden="1" customHeight="1" x14ac:dyDescent="0.4">
      <c r="B1031" s="58">
        <f t="shared" si="65"/>
        <v>438</v>
      </c>
      <c r="C1031" s="63">
        <v>48690</v>
      </c>
      <c r="D1031" s="67">
        <v>510</v>
      </c>
      <c r="E1031" s="63">
        <v>3230</v>
      </c>
      <c r="F1031" s="29"/>
      <c r="G1031" s="29"/>
      <c r="H1031" s="6">
        <v>4</v>
      </c>
      <c r="I1031" s="6">
        <v>3</v>
      </c>
      <c r="J1031" s="58">
        <v>8</v>
      </c>
    </row>
    <row r="1032" spans="2:10" ht="15" hidden="1" customHeight="1" x14ac:dyDescent="0.4">
      <c r="B1032" s="58">
        <f t="shared" si="65"/>
        <v>538</v>
      </c>
      <c r="C1032" s="63">
        <v>53700</v>
      </c>
      <c r="D1032" s="67">
        <v>510</v>
      </c>
      <c r="E1032" s="63">
        <v>3850</v>
      </c>
      <c r="F1032" s="29"/>
      <c r="G1032" s="29"/>
      <c r="H1032" s="6">
        <v>5</v>
      </c>
      <c r="I1032" s="6">
        <v>3</v>
      </c>
      <c r="J1032" s="58">
        <v>8</v>
      </c>
    </row>
    <row r="1033" spans="2:10" ht="15" hidden="1" customHeight="1" x14ac:dyDescent="0.4">
      <c r="B1033" s="58">
        <f t="shared" si="65"/>
        <v>638</v>
      </c>
      <c r="C1033" s="63">
        <v>53710</v>
      </c>
      <c r="D1033" s="67">
        <v>510</v>
      </c>
      <c r="E1033" s="63">
        <v>3810</v>
      </c>
      <c r="F1033" s="29"/>
      <c r="G1033" s="29"/>
      <c r="H1033" s="6">
        <v>6</v>
      </c>
      <c r="I1033" s="6">
        <v>3</v>
      </c>
      <c r="J1033" s="58">
        <v>8</v>
      </c>
    </row>
    <row r="1034" spans="2:10" ht="15" hidden="1" customHeight="1" x14ac:dyDescent="0.4">
      <c r="B1034" s="58">
        <f t="shared" si="65"/>
        <v>738</v>
      </c>
      <c r="C1034" s="63">
        <v>49950</v>
      </c>
      <c r="D1034" s="67">
        <v>510</v>
      </c>
      <c r="E1034" s="63">
        <v>3390</v>
      </c>
      <c r="F1034" s="29"/>
      <c r="G1034" s="29"/>
      <c r="H1034" s="6">
        <v>7</v>
      </c>
      <c r="I1034" s="6">
        <v>3</v>
      </c>
      <c r="J1034" s="58">
        <v>8</v>
      </c>
    </row>
    <row r="1035" spans="2:10" ht="15" hidden="1" customHeight="1" x14ac:dyDescent="0.4">
      <c r="B1035" s="58">
        <f t="shared" si="65"/>
        <v>838</v>
      </c>
      <c r="C1035" s="63">
        <v>47960</v>
      </c>
      <c r="D1035" s="67">
        <v>510</v>
      </c>
      <c r="E1035" s="63">
        <v>3150</v>
      </c>
      <c r="F1035" s="29"/>
      <c r="G1035" s="29"/>
      <c r="H1035" s="6">
        <v>8</v>
      </c>
      <c r="I1035" s="6">
        <v>3</v>
      </c>
      <c r="J1035" s="58">
        <v>8</v>
      </c>
    </row>
    <row r="1036" spans="2:10" ht="15" hidden="1" customHeight="1" x14ac:dyDescent="0.4">
      <c r="B1036" s="58">
        <f t="shared" si="65"/>
        <v>938</v>
      </c>
      <c r="C1036" s="63">
        <v>48060</v>
      </c>
      <c r="D1036" s="67">
        <v>510</v>
      </c>
      <c r="E1036" s="63">
        <v>3190</v>
      </c>
      <c r="F1036" s="29"/>
      <c r="G1036" s="29"/>
      <c r="H1036" s="6">
        <v>9</v>
      </c>
      <c r="I1036" s="6">
        <v>3</v>
      </c>
      <c r="J1036" s="58">
        <v>8</v>
      </c>
    </row>
    <row r="1037" spans="2:10" ht="15" hidden="1" customHeight="1" x14ac:dyDescent="0.4">
      <c r="B1037" s="58">
        <f t="shared" si="65"/>
        <v>1038</v>
      </c>
      <c r="C1037" s="63">
        <v>44810</v>
      </c>
      <c r="D1037" s="67">
        <v>510</v>
      </c>
      <c r="E1037" s="63">
        <v>2790</v>
      </c>
      <c r="F1037" s="29"/>
      <c r="G1037" s="29"/>
      <c r="H1037" s="6">
        <v>10</v>
      </c>
      <c r="I1037" s="6">
        <v>3</v>
      </c>
      <c r="J1037" s="58">
        <v>8</v>
      </c>
    </row>
    <row r="1038" spans="2:10" ht="15" hidden="1" customHeight="1" x14ac:dyDescent="0.4">
      <c r="B1038" s="58">
        <f t="shared" si="65"/>
        <v>134</v>
      </c>
      <c r="C1038" s="63">
        <v>29120</v>
      </c>
      <c r="D1038" s="67">
        <v>510</v>
      </c>
      <c r="E1038" s="63">
        <v>3200</v>
      </c>
      <c r="F1038" s="29"/>
      <c r="G1038" s="29"/>
      <c r="H1038" s="6">
        <v>1</v>
      </c>
      <c r="I1038" s="6">
        <v>3</v>
      </c>
      <c r="J1038" s="58">
        <v>4</v>
      </c>
    </row>
    <row r="1039" spans="2:10" ht="15" hidden="1" customHeight="1" x14ac:dyDescent="0.4">
      <c r="B1039" s="58">
        <f t="shared" si="65"/>
        <v>234</v>
      </c>
      <c r="C1039" s="63">
        <v>28300</v>
      </c>
      <c r="D1039" s="67">
        <v>510</v>
      </c>
      <c r="E1039" s="63">
        <v>3050</v>
      </c>
      <c r="F1039" s="29"/>
      <c r="G1039" s="29"/>
      <c r="H1039" s="6">
        <v>2</v>
      </c>
      <c r="I1039" s="6">
        <v>3</v>
      </c>
      <c r="J1039" s="58">
        <v>4</v>
      </c>
    </row>
    <row r="1040" spans="2:10" ht="15" hidden="1" customHeight="1" x14ac:dyDescent="0.4">
      <c r="B1040" s="58">
        <f t="shared" si="65"/>
        <v>334</v>
      </c>
      <c r="C1040" s="63">
        <v>34740</v>
      </c>
      <c r="D1040" s="67">
        <v>510</v>
      </c>
      <c r="E1040" s="63">
        <v>4280</v>
      </c>
      <c r="F1040" s="29"/>
      <c r="G1040" s="29"/>
      <c r="H1040" s="6">
        <v>3</v>
      </c>
      <c r="I1040" s="6">
        <v>3</v>
      </c>
      <c r="J1040" s="58">
        <v>4</v>
      </c>
    </row>
    <row r="1041" spans="2:10" ht="15" hidden="1" customHeight="1" x14ac:dyDescent="0.4">
      <c r="B1041" s="58">
        <f t="shared" si="65"/>
        <v>434</v>
      </c>
      <c r="C1041" s="63">
        <v>29210</v>
      </c>
      <c r="D1041" s="67">
        <v>510</v>
      </c>
      <c r="E1041" s="63">
        <v>3230</v>
      </c>
      <c r="F1041" s="29"/>
      <c r="G1041" s="29"/>
      <c r="H1041" s="6">
        <v>4</v>
      </c>
      <c r="I1041" s="6">
        <v>3</v>
      </c>
      <c r="J1041" s="58">
        <v>4</v>
      </c>
    </row>
    <row r="1042" spans="2:10" ht="15" hidden="1" customHeight="1" x14ac:dyDescent="0.4">
      <c r="B1042" s="58">
        <f t="shared" si="65"/>
        <v>534</v>
      </c>
      <c r="C1042" s="63">
        <v>32220</v>
      </c>
      <c r="D1042" s="67">
        <v>510</v>
      </c>
      <c r="E1042" s="63">
        <v>3850</v>
      </c>
      <c r="F1042" s="29"/>
      <c r="G1042" s="29"/>
      <c r="H1042" s="6">
        <v>5</v>
      </c>
      <c r="I1042" s="6">
        <v>3</v>
      </c>
      <c r="J1042" s="58">
        <v>4</v>
      </c>
    </row>
    <row r="1043" spans="2:10" ht="15" hidden="1" customHeight="1" x14ac:dyDescent="0.4">
      <c r="B1043" s="58">
        <f t="shared" si="65"/>
        <v>634</v>
      </c>
      <c r="C1043" s="63">
        <v>32230</v>
      </c>
      <c r="D1043" s="67">
        <v>510</v>
      </c>
      <c r="E1043" s="63">
        <v>3810</v>
      </c>
      <c r="F1043" s="29"/>
      <c r="G1043" s="29"/>
      <c r="H1043" s="6">
        <v>6</v>
      </c>
      <c r="I1043" s="6">
        <v>3</v>
      </c>
      <c r="J1043" s="58">
        <v>4</v>
      </c>
    </row>
    <row r="1044" spans="2:10" ht="15" hidden="1" customHeight="1" x14ac:dyDescent="0.4">
      <c r="B1044" s="58">
        <f t="shared" si="65"/>
        <v>734</v>
      </c>
      <c r="C1044" s="63">
        <v>29970</v>
      </c>
      <c r="D1044" s="67">
        <v>510</v>
      </c>
      <c r="E1044" s="63">
        <v>3390</v>
      </c>
      <c r="F1044" s="29"/>
      <c r="G1044" s="29"/>
      <c r="H1044" s="6">
        <v>7</v>
      </c>
      <c r="I1044" s="6">
        <v>3</v>
      </c>
      <c r="J1044" s="58">
        <v>4</v>
      </c>
    </row>
    <row r="1045" spans="2:10" ht="15" hidden="1" customHeight="1" x14ac:dyDescent="0.4">
      <c r="B1045" s="58">
        <f t="shared" si="65"/>
        <v>834</v>
      </c>
      <c r="C1045" s="63">
        <v>28780</v>
      </c>
      <c r="D1045" s="67">
        <v>510</v>
      </c>
      <c r="E1045" s="63">
        <v>3150</v>
      </c>
      <c r="F1045" s="29"/>
      <c r="G1045" s="29"/>
      <c r="H1045" s="6">
        <v>8</v>
      </c>
      <c r="I1045" s="6">
        <v>3</v>
      </c>
      <c r="J1045" s="58">
        <v>4</v>
      </c>
    </row>
    <row r="1046" spans="2:10" ht="15" hidden="1" customHeight="1" x14ac:dyDescent="0.4">
      <c r="B1046" s="58">
        <f t="shared" si="65"/>
        <v>934</v>
      </c>
      <c r="C1046" s="63">
        <v>28840</v>
      </c>
      <c r="D1046" s="67">
        <v>510</v>
      </c>
      <c r="E1046" s="63">
        <v>3190</v>
      </c>
      <c r="F1046" s="29"/>
      <c r="G1046" s="29"/>
      <c r="H1046" s="6">
        <v>9</v>
      </c>
      <c r="I1046" s="6">
        <v>3</v>
      </c>
      <c r="J1046" s="58">
        <v>4</v>
      </c>
    </row>
    <row r="1047" spans="2:10" ht="15" hidden="1" customHeight="1" x14ac:dyDescent="0.4">
      <c r="B1047" s="58">
        <f t="shared" si="65"/>
        <v>1034</v>
      </c>
      <c r="C1047" s="63">
        <v>26880</v>
      </c>
      <c r="D1047" s="67">
        <v>510</v>
      </c>
      <c r="E1047" s="63">
        <v>2790</v>
      </c>
      <c r="F1047" s="29"/>
      <c r="G1047" s="29"/>
      <c r="H1047" s="6">
        <v>10</v>
      </c>
      <c r="I1047" s="6">
        <v>3</v>
      </c>
      <c r="J1047" s="58">
        <v>4</v>
      </c>
    </row>
    <row r="1048" spans="2:10" ht="15" hidden="1" customHeight="1" x14ac:dyDescent="0.4">
      <c r="B1048" s="58">
        <f t="shared" si="65"/>
        <v>148</v>
      </c>
      <c r="C1048" s="63">
        <v>61290</v>
      </c>
      <c r="D1048" s="67">
        <v>710</v>
      </c>
      <c r="E1048" s="63">
        <v>3780</v>
      </c>
      <c r="F1048" s="29"/>
      <c r="G1048" s="29"/>
      <c r="H1048" s="6">
        <v>1</v>
      </c>
      <c r="I1048" s="6">
        <v>4</v>
      </c>
      <c r="J1048" s="58">
        <v>8</v>
      </c>
    </row>
    <row r="1049" spans="2:10" ht="15" hidden="1" customHeight="1" x14ac:dyDescent="0.4">
      <c r="B1049" s="58">
        <f t="shared" si="65"/>
        <v>248</v>
      </c>
      <c r="C1049" s="63">
        <v>59670</v>
      </c>
      <c r="D1049" s="67">
        <v>710</v>
      </c>
      <c r="E1049" s="63">
        <v>3600</v>
      </c>
      <c r="F1049" s="29"/>
      <c r="G1049" s="29"/>
      <c r="H1049" s="6">
        <v>2</v>
      </c>
      <c r="I1049" s="6">
        <v>4</v>
      </c>
      <c r="J1049" s="58">
        <v>8</v>
      </c>
    </row>
    <row r="1050" spans="2:10" ht="15" hidden="1" customHeight="1" x14ac:dyDescent="0.4">
      <c r="B1050" s="58">
        <f t="shared" si="65"/>
        <v>348</v>
      </c>
      <c r="C1050" s="63">
        <v>72440</v>
      </c>
      <c r="D1050" s="67">
        <v>720</v>
      </c>
      <c r="E1050" s="63">
        <v>5060</v>
      </c>
      <c r="F1050" s="29"/>
      <c r="G1050" s="29"/>
      <c r="H1050" s="6">
        <v>3</v>
      </c>
      <c r="I1050" s="6">
        <v>4</v>
      </c>
      <c r="J1050" s="58">
        <v>8</v>
      </c>
    </row>
    <row r="1051" spans="2:10" ht="15" hidden="1" customHeight="1" x14ac:dyDescent="0.4">
      <c r="B1051" s="58">
        <f t="shared" si="65"/>
        <v>448</v>
      </c>
      <c r="C1051" s="63">
        <v>61470</v>
      </c>
      <c r="D1051" s="67">
        <v>710</v>
      </c>
      <c r="E1051" s="63">
        <v>3820</v>
      </c>
      <c r="F1051" s="29"/>
      <c r="G1051" s="29"/>
      <c r="H1051" s="6">
        <v>4</v>
      </c>
      <c r="I1051" s="6">
        <v>4</v>
      </c>
      <c r="J1051" s="58">
        <v>8</v>
      </c>
    </row>
    <row r="1052" spans="2:10" ht="15" hidden="1" customHeight="1" x14ac:dyDescent="0.4">
      <c r="B1052" s="58">
        <f t="shared" si="65"/>
        <v>548</v>
      </c>
      <c r="C1052" s="63">
        <v>67370</v>
      </c>
      <c r="D1052" s="67">
        <v>710</v>
      </c>
      <c r="E1052" s="63">
        <v>4550</v>
      </c>
      <c r="F1052" s="29"/>
      <c r="G1052" s="29"/>
      <c r="H1052" s="6">
        <v>5</v>
      </c>
      <c r="I1052" s="6">
        <v>4</v>
      </c>
      <c r="J1052" s="58">
        <v>8</v>
      </c>
    </row>
    <row r="1053" spans="2:10" ht="15" hidden="1" customHeight="1" x14ac:dyDescent="0.4">
      <c r="B1053" s="58">
        <f t="shared" ref="B1053:B1067" si="66">VALUE(CONCATENATE(H1053,I1053,J1053))</f>
        <v>648</v>
      </c>
      <c r="C1053" s="63">
        <v>67430</v>
      </c>
      <c r="D1053" s="67">
        <v>710</v>
      </c>
      <c r="E1053" s="63">
        <v>4510</v>
      </c>
      <c r="F1053" s="29"/>
      <c r="G1053" s="29"/>
      <c r="H1053" s="6">
        <v>6</v>
      </c>
      <c r="I1053" s="6">
        <v>4</v>
      </c>
      <c r="J1053" s="58">
        <v>8</v>
      </c>
    </row>
    <row r="1054" spans="2:10" ht="15" hidden="1" customHeight="1" x14ac:dyDescent="0.4">
      <c r="B1054" s="58">
        <f t="shared" si="66"/>
        <v>748</v>
      </c>
      <c r="C1054" s="63">
        <v>62950</v>
      </c>
      <c r="D1054" s="67">
        <v>710</v>
      </c>
      <c r="E1054" s="63">
        <v>4000</v>
      </c>
      <c r="F1054" s="29"/>
      <c r="G1054" s="29"/>
      <c r="H1054" s="6">
        <v>7</v>
      </c>
      <c r="I1054" s="6">
        <v>4</v>
      </c>
      <c r="J1054" s="58">
        <v>8</v>
      </c>
    </row>
    <row r="1055" spans="2:10" ht="15" hidden="1" customHeight="1" x14ac:dyDescent="0.4">
      <c r="B1055" s="58">
        <f t="shared" si="66"/>
        <v>848</v>
      </c>
      <c r="C1055" s="63">
        <v>60590</v>
      </c>
      <c r="D1055" s="67">
        <v>710</v>
      </c>
      <c r="E1055" s="63">
        <v>3730</v>
      </c>
      <c r="F1055" s="29"/>
      <c r="G1055" s="29"/>
      <c r="H1055" s="6">
        <v>8</v>
      </c>
      <c r="I1055" s="6">
        <v>4</v>
      </c>
      <c r="J1055" s="58">
        <v>8</v>
      </c>
    </row>
    <row r="1056" spans="2:10" ht="15" hidden="1" customHeight="1" x14ac:dyDescent="0.4">
      <c r="B1056" s="58">
        <f t="shared" si="66"/>
        <v>948</v>
      </c>
      <c r="C1056" s="63">
        <v>60680</v>
      </c>
      <c r="D1056" s="67">
        <v>710</v>
      </c>
      <c r="E1056" s="63">
        <v>3770</v>
      </c>
      <c r="F1056" s="29"/>
      <c r="G1056" s="29"/>
      <c r="H1056" s="6">
        <v>9</v>
      </c>
      <c r="I1056" s="6">
        <v>4</v>
      </c>
      <c r="J1056" s="58">
        <v>8</v>
      </c>
    </row>
    <row r="1057" spans="2:10" ht="15" hidden="1" customHeight="1" x14ac:dyDescent="0.4">
      <c r="B1057" s="58">
        <f t="shared" si="66"/>
        <v>1048</v>
      </c>
      <c r="C1057" s="63">
        <v>56880</v>
      </c>
      <c r="D1057" s="67">
        <v>710</v>
      </c>
      <c r="E1057" s="63">
        <v>3300</v>
      </c>
      <c r="F1057" s="29"/>
      <c r="G1057" s="29"/>
      <c r="H1057" s="6">
        <v>10</v>
      </c>
      <c r="I1057" s="6">
        <v>4</v>
      </c>
      <c r="J1057" s="58">
        <v>8</v>
      </c>
    </row>
    <row r="1058" spans="2:10" ht="15" hidden="1" customHeight="1" x14ac:dyDescent="0.4">
      <c r="B1058" s="58">
        <f t="shared" si="66"/>
        <v>144</v>
      </c>
      <c r="C1058" s="63">
        <v>36780</v>
      </c>
      <c r="D1058" s="67">
        <v>710</v>
      </c>
      <c r="E1058" s="63">
        <v>3780</v>
      </c>
      <c r="F1058" s="29"/>
      <c r="G1058" s="29"/>
      <c r="H1058" s="6">
        <v>1</v>
      </c>
      <c r="I1058" s="6">
        <v>4</v>
      </c>
      <c r="J1058" s="58">
        <v>4</v>
      </c>
    </row>
    <row r="1059" spans="2:10" ht="15" hidden="1" customHeight="1" x14ac:dyDescent="0.4">
      <c r="B1059" s="58">
        <f t="shared" si="66"/>
        <v>244</v>
      </c>
      <c r="C1059" s="63">
        <v>35800</v>
      </c>
      <c r="D1059" s="67">
        <v>710</v>
      </c>
      <c r="E1059" s="63">
        <v>3600</v>
      </c>
      <c r="F1059" s="29"/>
      <c r="G1059" s="29"/>
      <c r="H1059" s="6">
        <v>2</v>
      </c>
      <c r="I1059" s="6">
        <v>4</v>
      </c>
      <c r="J1059" s="58">
        <v>4</v>
      </c>
    </row>
    <row r="1060" spans="2:10" ht="15" hidden="1" customHeight="1" x14ac:dyDescent="0.4">
      <c r="B1060" s="58">
        <f t="shared" si="66"/>
        <v>344</v>
      </c>
      <c r="C1060" s="63">
        <v>43460</v>
      </c>
      <c r="D1060" s="67">
        <v>720</v>
      </c>
      <c r="E1060" s="63">
        <v>5060</v>
      </c>
      <c r="F1060" s="29"/>
      <c r="G1060" s="29"/>
      <c r="H1060" s="6">
        <v>3</v>
      </c>
      <c r="I1060" s="6">
        <v>4</v>
      </c>
      <c r="J1060" s="58">
        <v>4</v>
      </c>
    </row>
    <row r="1061" spans="2:10" ht="15" hidden="1" customHeight="1" x14ac:dyDescent="0.4">
      <c r="B1061" s="58">
        <f t="shared" si="66"/>
        <v>444</v>
      </c>
      <c r="C1061" s="63">
        <v>36880</v>
      </c>
      <c r="D1061" s="67">
        <v>710</v>
      </c>
      <c r="E1061" s="63">
        <v>3820</v>
      </c>
      <c r="F1061" s="29"/>
      <c r="G1061" s="29"/>
      <c r="H1061" s="6">
        <v>4</v>
      </c>
      <c r="I1061" s="6">
        <v>4</v>
      </c>
      <c r="J1061" s="58">
        <v>4</v>
      </c>
    </row>
    <row r="1062" spans="2:10" ht="15" hidden="1" customHeight="1" x14ac:dyDescent="0.4">
      <c r="B1062" s="58">
        <f t="shared" si="66"/>
        <v>544</v>
      </c>
      <c r="C1062" s="63">
        <v>40420</v>
      </c>
      <c r="D1062" s="67">
        <v>710</v>
      </c>
      <c r="E1062" s="63">
        <v>4550</v>
      </c>
      <c r="F1062" s="29"/>
      <c r="G1062" s="29"/>
      <c r="H1062" s="6">
        <v>5</v>
      </c>
      <c r="I1062" s="6">
        <v>4</v>
      </c>
      <c r="J1062" s="58">
        <v>4</v>
      </c>
    </row>
    <row r="1063" spans="2:10" ht="15" hidden="1" customHeight="1" x14ac:dyDescent="0.4">
      <c r="B1063" s="58">
        <f t="shared" si="66"/>
        <v>644</v>
      </c>
      <c r="C1063" s="63">
        <v>40460</v>
      </c>
      <c r="D1063" s="67">
        <v>710</v>
      </c>
      <c r="E1063" s="63">
        <v>4510</v>
      </c>
      <c r="F1063" s="29"/>
      <c r="G1063" s="29"/>
      <c r="H1063" s="6">
        <v>6</v>
      </c>
      <c r="I1063" s="6">
        <v>4</v>
      </c>
      <c r="J1063" s="58">
        <v>4</v>
      </c>
    </row>
    <row r="1064" spans="2:10" ht="15" hidden="1" customHeight="1" x14ac:dyDescent="0.4">
      <c r="B1064" s="58">
        <f t="shared" si="66"/>
        <v>744</v>
      </c>
      <c r="C1064" s="63">
        <v>37770</v>
      </c>
      <c r="D1064" s="67">
        <v>710</v>
      </c>
      <c r="E1064" s="63">
        <v>4000</v>
      </c>
      <c r="F1064" s="29"/>
      <c r="G1064" s="29"/>
      <c r="H1064" s="6">
        <v>7</v>
      </c>
      <c r="I1064" s="6">
        <v>4</v>
      </c>
      <c r="J1064" s="58">
        <v>4</v>
      </c>
    </row>
    <row r="1065" spans="2:10" ht="15" hidden="1" customHeight="1" x14ac:dyDescent="0.4">
      <c r="B1065" s="58">
        <f t="shared" si="66"/>
        <v>844</v>
      </c>
      <c r="C1065" s="63">
        <v>36350</v>
      </c>
      <c r="D1065" s="67">
        <v>710</v>
      </c>
      <c r="E1065" s="63">
        <v>3730</v>
      </c>
      <c r="F1065" s="29"/>
      <c r="G1065" s="29"/>
      <c r="H1065" s="6">
        <v>8</v>
      </c>
      <c r="I1065" s="6">
        <v>4</v>
      </c>
      <c r="J1065" s="58">
        <v>4</v>
      </c>
    </row>
    <row r="1066" spans="2:10" ht="15" hidden="1" customHeight="1" x14ac:dyDescent="0.4">
      <c r="B1066" s="58">
        <f t="shared" si="66"/>
        <v>944</v>
      </c>
      <c r="C1066" s="63">
        <v>36410</v>
      </c>
      <c r="D1066" s="67">
        <v>710</v>
      </c>
      <c r="E1066" s="63">
        <v>3770</v>
      </c>
      <c r="F1066" s="29"/>
      <c r="G1066" s="29"/>
      <c r="H1066" s="6">
        <v>9</v>
      </c>
      <c r="I1066" s="6">
        <v>4</v>
      </c>
      <c r="J1066" s="58">
        <v>4</v>
      </c>
    </row>
    <row r="1067" spans="2:10" ht="15" hidden="1" customHeight="1" x14ac:dyDescent="0.4">
      <c r="B1067" s="58">
        <f t="shared" si="66"/>
        <v>1044</v>
      </c>
      <c r="C1067" s="63">
        <v>34130</v>
      </c>
      <c r="D1067" s="67">
        <v>710</v>
      </c>
      <c r="E1067" s="63">
        <v>3300</v>
      </c>
      <c r="F1067" s="29"/>
      <c r="G1067" s="29"/>
      <c r="H1067" s="6">
        <v>10</v>
      </c>
      <c r="I1067" s="6">
        <v>4</v>
      </c>
      <c r="J1067" s="58">
        <v>4</v>
      </c>
    </row>
    <row r="1068" spans="2:10" ht="15" hidden="1" customHeight="1" x14ac:dyDescent="0.4"/>
    <row r="1069" spans="2:10" ht="15" hidden="1" customHeight="1" x14ac:dyDescent="0.4">
      <c r="B1069" s="6" t="s">
        <v>202</v>
      </c>
      <c r="C1069" s="6" t="s">
        <v>307</v>
      </c>
      <c r="D1069" s="6" t="s">
        <v>308</v>
      </c>
      <c r="E1069" s="6" t="s">
        <v>296</v>
      </c>
    </row>
    <row r="1070" spans="2:10" ht="15" hidden="1" customHeight="1" x14ac:dyDescent="0.4">
      <c r="B1070" s="6" t="s">
        <v>309</v>
      </c>
      <c r="C1070" s="6" t="s">
        <v>310</v>
      </c>
      <c r="D1070" s="6">
        <v>1</v>
      </c>
      <c r="E1070" s="6">
        <v>1</v>
      </c>
    </row>
    <row r="1071" spans="2:10" ht="15" hidden="1" customHeight="1" x14ac:dyDescent="0.4">
      <c r="B1071" s="6" t="s">
        <v>1</v>
      </c>
      <c r="C1071" s="6" t="s">
        <v>311</v>
      </c>
      <c r="D1071" s="6">
        <v>2</v>
      </c>
      <c r="E1071" s="6">
        <v>1</v>
      </c>
    </row>
    <row r="1072" spans="2:10" ht="15" hidden="1" customHeight="1" x14ac:dyDescent="0.4">
      <c r="B1072" s="6" t="s">
        <v>2</v>
      </c>
      <c r="C1072" s="6" t="s">
        <v>311</v>
      </c>
      <c r="D1072" s="6">
        <v>2</v>
      </c>
      <c r="E1072" s="6">
        <v>1</v>
      </c>
    </row>
    <row r="1073" spans="2:5" ht="15" hidden="1" customHeight="1" x14ac:dyDescent="0.4">
      <c r="B1073" s="6" t="s">
        <v>3</v>
      </c>
      <c r="C1073" s="6" t="s">
        <v>311</v>
      </c>
      <c r="D1073" s="6">
        <v>2</v>
      </c>
      <c r="E1073" s="6">
        <v>1</v>
      </c>
    </row>
    <row r="1074" spans="2:5" ht="15" hidden="1" customHeight="1" x14ac:dyDescent="0.4">
      <c r="B1074" s="6" t="s">
        <v>4</v>
      </c>
      <c r="C1074" s="6" t="s">
        <v>311</v>
      </c>
      <c r="D1074" s="6">
        <v>2</v>
      </c>
      <c r="E1074" s="6">
        <v>1</v>
      </c>
    </row>
    <row r="1075" spans="2:5" ht="15" hidden="1" customHeight="1" x14ac:dyDescent="0.4">
      <c r="B1075" s="6" t="s">
        <v>5</v>
      </c>
      <c r="C1075" s="6" t="s">
        <v>311</v>
      </c>
      <c r="D1075" s="6">
        <v>2</v>
      </c>
      <c r="E1075" s="6">
        <v>1</v>
      </c>
    </row>
    <row r="1076" spans="2:5" ht="15" hidden="1" customHeight="1" x14ac:dyDescent="0.4">
      <c r="B1076" s="6" t="s">
        <v>6</v>
      </c>
      <c r="C1076" s="6" t="s">
        <v>311</v>
      </c>
      <c r="D1076" s="6">
        <v>2</v>
      </c>
      <c r="E1076" s="6">
        <v>1</v>
      </c>
    </row>
    <row r="1077" spans="2:5" ht="15" hidden="1" customHeight="1" x14ac:dyDescent="0.4">
      <c r="B1077" s="6" t="s">
        <v>7</v>
      </c>
      <c r="C1077" s="6" t="s">
        <v>312</v>
      </c>
      <c r="D1077" s="6">
        <v>3</v>
      </c>
      <c r="E1077" s="6">
        <v>1</v>
      </c>
    </row>
    <row r="1078" spans="2:5" ht="15" hidden="1" customHeight="1" x14ac:dyDescent="0.4">
      <c r="B1078" s="6" t="s">
        <v>8</v>
      </c>
      <c r="C1078" s="6" t="s">
        <v>312</v>
      </c>
      <c r="D1078" s="6">
        <v>3</v>
      </c>
      <c r="E1078" s="6">
        <v>1</v>
      </c>
    </row>
    <row r="1079" spans="2:5" ht="15" hidden="1" customHeight="1" x14ac:dyDescent="0.4">
      <c r="B1079" s="6" t="s">
        <v>9</v>
      </c>
      <c r="C1079" s="6" t="s">
        <v>312</v>
      </c>
      <c r="D1079" s="6">
        <v>3</v>
      </c>
      <c r="E1079" s="6">
        <v>1</v>
      </c>
    </row>
    <row r="1080" spans="2:5" ht="15" hidden="1" customHeight="1" x14ac:dyDescent="0.4">
      <c r="B1080" s="6" t="s">
        <v>10</v>
      </c>
      <c r="C1080" s="6" t="s">
        <v>312</v>
      </c>
      <c r="D1080" s="6">
        <v>3</v>
      </c>
      <c r="E1080" s="6">
        <v>1</v>
      </c>
    </row>
    <row r="1081" spans="2:5" ht="15" hidden="1" customHeight="1" x14ac:dyDescent="0.4">
      <c r="B1081" s="6" t="s">
        <v>11</v>
      </c>
      <c r="C1081" s="6" t="s">
        <v>312</v>
      </c>
      <c r="D1081" s="6">
        <v>3</v>
      </c>
      <c r="E1081" s="6">
        <v>1</v>
      </c>
    </row>
    <row r="1082" spans="2:5" ht="15" hidden="1" customHeight="1" x14ac:dyDescent="0.4">
      <c r="B1082" s="6" t="s">
        <v>12</v>
      </c>
      <c r="C1082" s="6" t="s">
        <v>312</v>
      </c>
      <c r="D1082" s="6">
        <v>3</v>
      </c>
      <c r="E1082" s="6">
        <v>1</v>
      </c>
    </row>
    <row r="1083" spans="2:5" ht="15" hidden="1" customHeight="1" x14ac:dyDescent="0.4">
      <c r="B1083" s="6" t="s">
        <v>13</v>
      </c>
      <c r="C1083" s="6" t="s">
        <v>312</v>
      </c>
      <c r="D1083" s="6">
        <v>3</v>
      </c>
      <c r="E1083" s="6">
        <v>1</v>
      </c>
    </row>
    <row r="1084" spans="2:5" ht="15" hidden="1" customHeight="1" x14ac:dyDescent="0.4">
      <c r="B1084" s="6" t="s">
        <v>18</v>
      </c>
      <c r="C1084" s="6" t="s">
        <v>312</v>
      </c>
      <c r="D1084" s="6">
        <v>3</v>
      </c>
      <c r="E1084" s="6">
        <v>1</v>
      </c>
    </row>
    <row r="1085" spans="2:5" ht="15" hidden="1" customHeight="1" x14ac:dyDescent="0.4">
      <c r="B1085" s="6" t="s">
        <v>14</v>
      </c>
      <c r="C1085" s="6" t="s">
        <v>313</v>
      </c>
      <c r="D1085" s="6">
        <v>4</v>
      </c>
      <c r="E1085" s="6">
        <v>1</v>
      </c>
    </row>
    <row r="1086" spans="2:5" ht="15" hidden="1" customHeight="1" x14ac:dyDescent="0.4">
      <c r="B1086" s="6" t="s">
        <v>19</v>
      </c>
      <c r="C1086" s="6" t="s">
        <v>313</v>
      </c>
      <c r="D1086" s="6">
        <v>4</v>
      </c>
      <c r="E1086" s="6">
        <v>1</v>
      </c>
    </row>
    <row r="1087" spans="2:5" ht="15" hidden="1" customHeight="1" x14ac:dyDescent="0.4">
      <c r="B1087" s="6" t="s">
        <v>15</v>
      </c>
      <c r="C1087" s="6" t="s">
        <v>313</v>
      </c>
      <c r="D1087" s="6">
        <v>4</v>
      </c>
      <c r="E1087" s="6">
        <v>1</v>
      </c>
    </row>
    <row r="1088" spans="2:5" ht="15" hidden="1" customHeight="1" x14ac:dyDescent="0.4">
      <c r="B1088" s="6" t="s">
        <v>16</v>
      </c>
      <c r="C1088" s="6" t="s">
        <v>313</v>
      </c>
      <c r="D1088" s="6">
        <v>4</v>
      </c>
      <c r="E1088" s="6">
        <v>1</v>
      </c>
    </row>
    <row r="1089" spans="2:5" ht="15" hidden="1" customHeight="1" x14ac:dyDescent="0.4">
      <c r="B1089" s="6" t="s">
        <v>17</v>
      </c>
      <c r="C1089" s="6" t="s">
        <v>314</v>
      </c>
      <c r="D1089" s="6">
        <v>5</v>
      </c>
      <c r="E1089" s="6">
        <v>1</v>
      </c>
    </row>
    <row r="1090" spans="2:5" ht="15" hidden="1" customHeight="1" x14ac:dyDescent="0.4">
      <c r="B1090" s="6" t="s">
        <v>20</v>
      </c>
      <c r="C1090" s="6" t="s">
        <v>314</v>
      </c>
      <c r="D1090" s="6">
        <v>5</v>
      </c>
      <c r="E1090" s="6">
        <v>1</v>
      </c>
    </row>
    <row r="1091" spans="2:5" ht="15" hidden="1" customHeight="1" x14ac:dyDescent="0.4">
      <c r="B1091" s="6" t="s">
        <v>21</v>
      </c>
      <c r="C1091" s="6" t="s">
        <v>314</v>
      </c>
      <c r="D1091" s="6">
        <v>5</v>
      </c>
      <c r="E1091" s="6">
        <v>1</v>
      </c>
    </row>
    <row r="1092" spans="2:5" ht="15" hidden="1" customHeight="1" x14ac:dyDescent="0.4">
      <c r="B1092" s="6" t="s">
        <v>22</v>
      </c>
      <c r="C1092" s="6" t="s">
        <v>314</v>
      </c>
      <c r="D1092" s="6">
        <v>5</v>
      </c>
      <c r="E1092" s="6">
        <v>1</v>
      </c>
    </row>
    <row r="1093" spans="2:5" ht="15" hidden="1" customHeight="1" x14ac:dyDescent="0.4">
      <c r="B1093" s="6" t="s">
        <v>23</v>
      </c>
      <c r="C1093" s="6" t="s">
        <v>314</v>
      </c>
      <c r="D1093" s="6">
        <v>5</v>
      </c>
      <c r="E1093" s="6">
        <v>1</v>
      </c>
    </row>
    <row r="1094" spans="2:5" ht="15" hidden="1" customHeight="1" x14ac:dyDescent="0.4">
      <c r="B1094" s="6" t="s">
        <v>24</v>
      </c>
      <c r="C1094" s="6" t="s">
        <v>315</v>
      </c>
      <c r="D1094" s="6">
        <v>6</v>
      </c>
      <c r="E1094" s="6">
        <v>1</v>
      </c>
    </row>
    <row r="1095" spans="2:5" ht="15" hidden="1" customHeight="1" x14ac:dyDescent="0.4">
      <c r="B1095" s="6" t="s">
        <v>25</v>
      </c>
      <c r="C1095" s="6" t="s">
        <v>315</v>
      </c>
      <c r="D1095" s="6">
        <v>6</v>
      </c>
      <c r="E1095" s="6">
        <v>1</v>
      </c>
    </row>
    <row r="1096" spans="2:5" ht="15" hidden="1" customHeight="1" x14ac:dyDescent="0.4">
      <c r="B1096" s="6" t="s">
        <v>26</v>
      </c>
      <c r="C1096" s="6" t="s">
        <v>315</v>
      </c>
      <c r="D1096" s="6">
        <v>6</v>
      </c>
      <c r="E1096" s="6">
        <v>1</v>
      </c>
    </row>
    <row r="1097" spans="2:5" ht="15" hidden="1" customHeight="1" x14ac:dyDescent="0.4">
      <c r="B1097" s="6" t="s">
        <v>27</v>
      </c>
      <c r="C1097" s="6" t="s">
        <v>315</v>
      </c>
      <c r="D1097" s="6">
        <v>6</v>
      </c>
      <c r="E1097" s="6">
        <v>1</v>
      </c>
    </row>
    <row r="1098" spans="2:5" ht="15" hidden="1" customHeight="1" x14ac:dyDescent="0.4">
      <c r="B1098" s="6" t="s">
        <v>28</v>
      </c>
      <c r="C1098" s="6" t="s">
        <v>315</v>
      </c>
      <c r="D1098" s="6">
        <v>6</v>
      </c>
      <c r="E1098" s="6">
        <v>1</v>
      </c>
    </row>
    <row r="1099" spans="2:5" ht="15" hidden="1" customHeight="1" x14ac:dyDescent="0.4">
      <c r="B1099" s="6" t="s">
        <v>29</v>
      </c>
      <c r="C1099" s="6" t="s">
        <v>315</v>
      </c>
      <c r="D1099" s="6">
        <v>6</v>
      </c>
      <c r="E1099" s="6">
        <v>1</v>
      </c>
    </row>
    <row r="1100" spans="2:5" ht="15" hidden="1" customHeight="1" x14ac:dyDescent="0.4">
      <c r="B1100" s="6" t="s">
        <v>30</v>
      </c>
      <c r="C1100" s="6" t="s">
        <v>316</v>
      </c>
      <c r="D1100" s="6">
        <v>7</v>
      </c>
      <c r="E1100" s="6">
        <v>1</v>
      </c>
    </row>
    <row r="1101" spans="2:5" ht="15" hidden="1" customHeight="1" x14ac:dyDescent="0.4">
      <c r="B1101" s="6" t="s">
        <v>31</v>
      </c>
      <c r="C1101" s="6" t="s">
        <v>316</v>
      </c>
      <c r="D1101" s="6">
        <v>7</v>
      </c>
      <c r="E1101" s="6">
        <v>1</v>
      </c>
    </row>
    <row r="1102" spans="2:5" ht="15" hidden="1" customHeight="1" x14ac:dyDescent="0.4">
      <c r="B1102" s="6" t="s">
        <v>32</v>
      </c>
      <c r="C1102" s="6" t="s">
        <v>316</v>
      </c>
      <c r="D1102" s="6">
        <v>7</v>
      </c>
      <c r="E1102" s="6">
        <v>1</v>
      </c>
    </row>
    <row r="1103" spans="2:5" ht="15" hidden="1" customHeight="1" x14ac:dyDescent="0.4">
      <c r="B1103" s="6" t="s">
        <v>33</v>
      </c>
      <c r="C1103" s="6" t="s">
        <v>316</v>
      </c>
      <c r="D1103" s="6">
        <v>7</v>
      </c>
      <c r="E1103" s="6">
        <v>1</v>
      </c>
    </row>
    <row r="1104" spans="2:5" ht="15" hidden="1" customHeight="1" x14ac:dyDescent="0.4">
      <c r="B1104" s="6" t="s">
        <v>34</v>
      </c>
      <c r="C1104" s="6" t="s">
        <v>316</v>
      </c>
      <c r="D1104" s="6">
        <v>7</v>
      </c>
      <c r="E1104" s="6">
        <v>1</v>
      </c>
    </row>
    <row r="1105" spans="2:5" ht="15" hidden="1" customHeight="1" x14ac:dyDescent="0.4">
      <c r="B1105" s="6" t="s">
        <v>35</v>
      </c>
      <c r="C1105" s="6" t="s">
        <v>317</v>
      </c>
      <c r="D1105" s="6">
        <v>8</v>
      </c>
      <c r="E1105" s="6">
        <v>1</v>
      </c>
    </row>
    <row r="1106" spans="2:5" ht="15" hidden="1" customHeight="1" x14ac:dyDescent="0.4">
      <c r="B1106" s="6" t="s">
        <v>36</v>
      </c>
      <c r="C1106" s="6" t="s">
        <v>317</v>
      </c>
      <c r="D1106" s="6">
        <v>8</v>
      </c>
      <c r="E1106" s="6">
        <v>1</v>
      </c>
    </row>
    <row r="1107" spans="2:5" ht="15" hidden="1" customHeight="1" x14ac:dyDescent="0.4">
      <c r="B1107" s="6" t="s">
        <v>37</v>
      </c>
      <c r="C1107" s="6" t="s">
        <v>317</v>
      </c>
      <c r="D1107" s="6">
        <v>8</v>
      </c>
      <c r="E1107" s="6">
        <v>1</v>
      </c>
    </row>
    <row r="1108" spans="2:5" ht="15" hidden="1" customHeight="1" x14ac:dyDescent="0.4">
      <c r="B1108" s="6" t="s">
        <v>38</v>
      </c>
      <c r="C1108" s="6" t="s">
        <v>317</v>
      </c>
      <c r="D1108" s="6">
        <v>8</v>
      </c>
      <c r="E1108" s="6">
        <v>1</v>
      </c>
    </row>
    <row r="1109" spans="2:5" ht="15" hidden="1" customHeight="1" x14ac:dyDescent="0.4">
      <c r="B1109" s="6" t="s">
        <v>39</v>
      </c>
      <c r="C1109" s="6" t="s">
        <v>318</v>
      </c>
      <c r="D1109" s="6">
        <v>9</v>
      </c>
      <c r="E1109" s="6">
        <v>1</v>
      </c>
    </row>
    <row r="1110" spans="2:5" ht="15" hidden="1" customHeight="1" x14ac:dyDescent="0.4">
      <c r="B1110" s="6" t="s">
        <v>40</v>
      </c>
      <c r="C1110" s="6" t="s">
        <v>318</v>
      </c>
      <c r="D1110" s="6">
        <v>9</v>
      </c>
      <c r="E1110" s="6">
        <v>1</v>
      </c>
    </row>
    <row r="1111" spans="2:5" ht="15" hidden="1" customHeight="1" x14ac:dyDescent="0.4">
      <c r="B1111" s="6" t="s">
        <v>41</v>
      </c>
      <c r="C1111" s="6" t="s">
        <v>318</v>
      </c>
      <c r="D1111" s="6">
        <v>9</v>
      </c>
      <c r="E1111" s="6">
        <v>1</v>
      </c>
    </row>
    <row r="1112" spans="2:5" ht="15" hidden="1" customHeight="1" x14ac:dyDescent="0.4">
      <c r="B1112" s="6" t="s">
        <v>42</v>
      </c>
      <c r="C1112" s="6" t="s">
        <v>318</v>
      </c>
      <c r="D1112" s="6">
        <v>9</v>
      </c>
      <c r="E1112" s="6">
        <v>1</v>
      </c>
    </row>
    <row r="1113" spans="2:5" ht="15" hidden="1" customHeight="1" x14ac:dyDescent="0.4">
      <c r="B1113" s="6" t="s">
        <v>43</v>
      </c>
      <c r="C1113" s="6" t="s">
        <v>318</v>
      </c>
      <c r="D1113" s="6">
        <v>9</v>
      </c>
      <c r="E1113" s="6">
        <v>1</v>
      </c>
    </row>
    <row r="1114" spans="2:5" ht="15" hidden="1" customHeight="1" x14ac:dyDescent="0.4">
      <c r="B1114" s="6" t="s">
        <v>44</v>
      </c>
      <c r="C1114" s="6" t="s">
        <v>318</v>
      </c>
      <c r="D1114" s="6">
        <v>9</v>
      </c>
      <c r="E1114" s="6">
        <v>1</v>
      </c>
    </row>
    <row r="1115" spans="2:5" ht="15" hidden="1" customHeight="1" x14ac:dyDescent="0.4">
      <c r="B1115" s="6" t="s">
        <v>45</v>
      </c>
      <c r="C1115" s="6" t="s">
        <v>318</v>
      </c>
      <c r="D1115" s="6">
        <v>9</v>
      </c>
      <c r="E1115" s="6">
        <v>1</v>
      </c>
    </row>
    <row r="1116" spans="2:5" ht="15" hidden="1" customHeight="1" x14ac:dyDescent="0.4">
      <c r="B1116" s="6" t="s">
        <v>46</v>
      </c>
      <c r="C1116" s="6" t="s">
        <v>319</v>
      </c>
      <c r="D1116" s="6">
        <v>10</v>
      </c>
      <c r="E1116" s="6">
        <v>10</v>
      </c>
    </row>
    <row r="1117" spans="2:5" ht="15" customHeight="1" x14ac:dyDescent="0.4"/>
  </sheetData>
  <sheetProtection algorithmName="SHA-512" hashValue="5coJ1rlIXk9dUeT+lihHwTZHqZzZos7EOEDXMq/XoN8eiE9QA4htsb316mUDHMq1zbRKHSEqZ/GsJqGV+Al+6g==" saltValue="cKXug1ctuUi/x9o/h5mb8Q==" spinCount="100000" sheet="1" objects="1" scenarios="1"/>
  <mergeCells count="13">
    <mergeCell ref="A22:A25"/>
    <mergeCell ref="A45:A49"/>
    <mergeCell ref="A51:A55"/>
    <mergeCell ref="A5:A7"/>
    <mergeCell ref="A8:A9"/>
    <mergeCell ref="A12:A13"/>
    <mergeCell ref="A14:A15"/>
    <mergeCell ref="A19:A20"/>
    <mergeCell ref="A27:A30"/>
    <mergeCell ref="A31:A34"/>
    <mergeCell ref="A35:A38"/>
    <mergeCell ref="A40:A43"/>
    <mergeCell ref="A44:B44"/>
  </mergeCells>
  <phoneticPr fontId="1"/>
  <dataValidations count="4">
    <dataValidation type="list" allowBlank="1" showInputMessage="1" showErrorMessage="1" promptTitle="選択してください" sqref="WRW983057:WVR983057 FH5:JC5 PD5:SY5 YZ5:ACU5 AIV5:AMQ5 ASR5:AWM5 BCN5:BGI5 BMJ5:BQE5 BWF5:CAA5 CGB5:CJW5 CPX5:CTS5 CZT5:DDO5 DJP5:DNK5 DTL5:DXG5 EDH5:EHC5 END5:EQY5 EWZ5:FAU5 FGV5:FKQ5 FQR5:FUM5 GAN5:GEI5 GKJ5:GOE5 GUF5:GYA5 HEB5:HHW5 HNX5:HRS5 HXT5:IBO5 IHP5:ILK5 IRL5:IVG5 JBH5:JFC5 JLD5:JOY5 JUZ5:JYU5 KEV5:KIQ5 KOR5:KSM5 KYN5:LCI5 LIJ5:LME5 LSF5:LWA5 MCB5:MFW5 MLX5:MPS5 MVT5:MZO5 NFP5:NJK5 NPL5:NTG5 NZH5:ODC5 OJD5:OMY5 OSZ5:OWU5 PCV5:PGQ5 PMR5:PQM5 PWN5:QAI5 QGJ5:QKE5 QQF5:QUA5 RAB5:RDW5 RJX5:RNS5 RTT5:RXO5 SDP5:SHK5 SNL5:SRG5 SXH5:TBC5 THD5:TKY5 TQZ5:TUU5 UAV5:UEQ5 UKR5:UOM5 UUN5:UYI5 VEJ5:VIE5 VOF5:VSA5 VYB5:WBW5 WHX5:WLS5 WRT5:WVO5 C65553:J65553 FK65553:JF65553 PG65553:TB65553 ZC65553:ACX65553 AIY65553:AMT65553 ASU65553:AWP65553 BCQ65553:BGL65553 BMM65553:BQH65553 BWI65553:CAD65553 CGE65553:CJZ65553 CQA65553:CTV65553 CZW65553:DDR65553 DJS65553:DNN65553 DTO65553:DXJ65553 EDK65553:EHF65553 ENG65553:ERB65553 EXC65553:FAX65553 FGY65553:FKT65553 FQU65553:FUP65553 GAQ65553:GEL65553 GKM65553:GOH65553 GUI65553:GYD65553 HEE65553:HHZ65553 HOA65553:HRV65553 HXW65553:IBR65553 IHS65553:ILN65553 IRO65553:IVJ65553 JBK65553:JFF65553 JLG65553:JPB65553 JVC65553:JYX65553 KEY65553:KIT65553 KOU65553:KSP65553 KYQ65553:LCL65553 LIM65553:LMH65553 LSI65553:LWD65553 MCE65553:MFZ65553 MMA65553:MPV65553 MVW65553:MZR65553 NFS65553:NJN65553 NPO65553:NTJ65553 NZK65553:ODF65553 OJG65553:ONB65553 OTC65553:OWX65553 PCY65553:PGT65553 PMU65553:PQP65553 PWQ65553:QAL65553 QGM65553:QKH65553 QQI65553:QUD65553 RAE65553:RDZ65553 RKA65553:RNV65553 RTW65553:RXR65553 SDS65553:SHN65553 SNO65553:SRJ65553 SXK65553:TBF65553 THG65553:TLB65553 TRC65553:TUX65553 UAY65553:UET65553 UKU65553:UOP65553 UUQ65553:UYL65553 VEM65553:VIH65553 VOI65553:VSD65553 VYE65553:WBZ65553 WIA65553:WLV65553 WRW65553:WVR65553 C131089:J131089 FK131089:JF131089 PG131089:TB131089 ZC131089:ACX131089 AIY131089:AMT131089 ASU131089:AWP131089 BCQ131089:BGL131089 BMM131089:BQH131089 BWI131089:CAD131089 CGE131089:CJZ131089 CQA131089:CTV131089 CZW131089:DDR131089 DJS131089:DNN131089 DTO131089:DXJ131089 EDK131089:EHF131089 ENG131089:ERB131089 EXC131089:FAX131089 FGY131089:FKT131089 FQU131089:FUP131089 GAQ131089:GEL131089 GKM131089:GOH131089 GUI131089:GYD131089 HEE131089:HHZ131089 HOA131089:HRV131089 HXW131089:IBR131089 IHS131089:ILN131089 IRO131089:IVJ131089 JBK131089:JFF131089 JLG131089:JPB131089 JVC131089:JYX131089 KEY131089:KIT131089 KOU131089:KSP131089 KYQ131089:LCL131089 LIM131089:LMH131089 LSI131089:LWD131089 MCE131089:MFZ131089 MMA131089:MPV131089 MVW131089:MZR131089 NFS131089:NJN131089 NPO131089:NTJ131089 NZK131089:ODF131089 OJG131089:ONB131089 OTC131089:OWX131089 PCY131089:PGT131089 PMU131089:PQP131089 PWQ131089:QAL131089 QGM131089:QKH131089 QQI131089:QUD131089 RAE131089:RDZ131089 RKA131089:RNV131089 RTW131089:RXR131089 SDS131089:SHN131089 SNO131089:SRJ131089 SXK131089:TBF131089 THG131089:TLB131089 TRC131089:TUX131089 UAY131089:UET131089 UKU131089:UOP131089 UUQ131089:UYL131089 VEM131089:VIH131089 VOI131089:VSD131089 VYE131089:WBZ131089 WIA131089:WLV131089 WRW131089:WVR131089 C196625:J196625 FK196625:JF196625 PG196625:TB196625 ZC196625:ACX196625 AIY196625:AMT196625 ASU196625:AWP196625 BCQ196625:BGL196625 BMM196625:BQH196625 BWI196625:CAD196625 CGE196625:CJZ196625 CQA196625:CTV196625 CZW196625:DDR196625 DJS196625:DNN196625 DTO196625:DXJ196625 EDK196625:EHF196625 ENG196625:ERB196625 EXC196625:FAX196625 FGY196625:FKT196625 FQU196625:FUP196625 GAQ196625:GEL196625 GKM196625:GOH196625 GUI196625:GYD196625 HEE196625:HHZ196625 HOA196625:HRV196625 HXW196625:IBR196625 IHS196625:ILN196625 IRO196625:IVJ196625 JBK196625:JFF196625 JLG196625:JPB196625 JVC196625:JYX196625 KEY196625:KIT196625 KOU196625:KSP196625 KYQ196625:LCL196625 LIM196625:LMH196625 LSI196625:LWD196625 MCE196625:MFZ196625 MMA196625:MPV196625 MVW196625:MZR196625 NFS196625:NJN196625 NPO196625:NTJ196625 NZK196625:ODF196625 OJG196625:ONB196625 OTC196625:OWX196625 PCY196625:PGT196625 PMU196625:PQP196625 PWQ196625:QAL196625 QGM196625:QKH196625 QQI196625:QUD196625 RAE196625:RDZ196625 RKA196625:RNV196625 RTW196625:RXR196625 SDS196625:SHN196625 SNO196625:SRJ196625 SXK196625:TBF196625 THG196625:TLB196625 TRC196625:TUX196625 UAY196625:UET196625 UKU196625:UOP196625 UUQ196625:UYL196625 VEM196625:VIH196625 VOI196625:VSD196625 VYE196625:WBZ196625 WIA196625:WLV196625 WRW196625:WVR196625 C262161:J262161 FK262161:JF262161 PG262161:TB262161 ZC262161:ACX262161 AIY262161:AMT262161 ASU262161:AWP262161 BCQ262161:BGL262161 BMM262161:BQH262161 BWI262161:CAD262161 CGE262161:CJZ262161 CQA262161:CTV262161 CZW262161:DDR262161 DJS262161:DNN262161 DTO262161:DXJ262161 EDK262161:EHF262161 ENG262161:ERB262161 EXC262161:FAX262161 FGY262161:FKT262161 FQU262161:FUP262161 GAQ262161:GEL262161 GKM262161:GOH262161 GUI262161:GYD262161 HEE262161:HHZ262161 HOA262161:HRV262161 HXW262161:IBR262161 IHS262161:ILN262161 IRO262161:IVJ262161 JBK262161:JFF262161 JLG262161:JPB262161 JVC262161:JYX262161 KEY262161:KIT262161 KOU262161:KSP262161 KYQ262161:LCL262161 LIM262161:LMH262161 LSI262161:LWD262161 MCE262161:MFZ262161 MMA262161:MPV262161 MVW262161:MZR262161 NFS262161:NJN262161 NPO262161:NTJ262161 NZK262161:ODF262161 OJG262161:ONB262161 OTC262161:OWX262161 PCY262161:PGT262161 PMU262161:PQP262161 PWQ262161:QAL262161 QGM262161:QKH262161 QQI262161:QUD262161 RAE262161:RDZ262161 RKA262161:RNV262161 RTW262161:RXR262161 SDS262161:SHN262161 SNO262161:SRJ262161 SXK262161:TBF262161 THG262161:TLB262161 TRC262161:TUX262161 UAY262161:UET262161 UKU262161:UOP262161 UUQ262161:UYL262161 VEM262161:VIH262161 VOI262161:VSD262161 VYE262161:WBZ262161 WIA262161:WLV262161 WRW262161:WVR262161 C327697:J327697 FK327697:JF327697 PG327697:TB327697 ZC327697:ACX327697 AIY327697:AMT327697 ASU327697:AWP327697 BCQ327697:BGL327697 BMM327697:BQH327697 BWI327697:CAD327697 CGE327697:CJZ327697 CQA327697:CTV327697 CZW327697:DDR327697 DJS327697:DNN327697 DTO327697:DXJ327697 EDK327697:EHF327697 ENG327697:ERB327697 EXC327697:FAX327697 FGY327697:FKT327697 FQU327697:FUP327697 GAQ327697:GEL327697 GKM327697:GOH327697 GUI327697:GYD327697 HEE327697:HHZ327697 HOA327697:HRV327697 HXW327697:IBR327697 IHS327697:ILN327697 IRO327697:IVJ327697 JBK327697:JFF327697 JLG327697:JPB327697 JVC327697:JYX327697 KEY327697:KIT327697 KOU327697:KSP327697 KYQ327697:LCL327697 LIM327697:LMH327697 LSI327697:LWD327697 MCE327697:MFZ327697 MMA327697:MPV327697 MVW327697:MZR327697 NFS327697:NJN327697 NPO327697:NTJ327697 NZK327697:ODF327697 OJG327697:ONB327697 OTC327697:OWX327697 PCY327697:PGT327697 PMU327697:PQP327697 PWQ327697:QAL327697 QGM327697:QKH327697 QQI327697:QUD327697 RAE327697:RDZ327697 RKA327697:RNV327697 RTW327697:RXR327697 SDS327697:SHN327697 SNO327697:SRJ327697 SXK327697:TBF327697 THG327697:TLB327697 TRC327697:TUX327697 UAY327697:UET327697 UKU327697:UOP327697 UUQ327697:UYL327697 VEM327697:VIH327697 VOI327697:VSD327697 VYE327697:WBZ327697 WIA327697:WLV327697 WRW327697:WVR327697 C393233:J393233 FK393233:JF393233 PG393233:TB393233 ZC393233:ACX393233 AIY393233:AMT393233 ASU393233:AWP393233 BCQ393233:BGL393233 BMM393233:BQH393233 BWI393233:CAD393233 CGE393233:CJZ393233 CQA393233:CTV393233 CZW393233:DDR393233 DJS393233:DNN393233 DTO393233:DXJ393233 EDK393233:EHF393233 ENG393233:ERB393233 EXC393233:FAX393233 FGY393233:FKT393233 FQU393233:FUP393233 GAQ393233:GEL393233 GKM393233:GOH393233 GUI393233:GYD393233 HEE393233:HHZ393233 HOA393233:HRV393233 HXW393233:IBR393233 IHS393233:ILN393233 IRO393233:IVJ393233 JBK393233:JFF393233 JLG393233:JPB393233 JVC393233:JYX393233 KEY393233:KIT393233 KOU393233:KSP393233 KYQ393233:LCL393233 LIM393233:LMH393233 LSI393233:LWD393233 MCE393233:MFZ393233 MMA393233:MPV393233 MVW393233:MZR393233 NFS393233:NJN393233 NPO393233:NTJ393233 NZK393233:ODF393233 OJG393233:ONB393233 OTC393233:OWX393233 PCY393233:PGT393233 PMU393233:PQP393233 PWQ393233:QAL393233 QGM393233:QKH393233 QQI393233:QUD393233 RAE393233:RDZ393233 RKA393233:RNV393233 RTW393233:RXR393233 SDS393233:SHN393233 SNO393233:SRJ393233 SXK393233:TBF393233 THG393233:TLB393233 TRC393233:TUX393233 UAY393233:UET393233 UKU393233:UOP393233 UUQ393233:UYL393233 VEM393233:VIH393233 VOI393233:VSD393233 VYE393233:WBZ393233 WIA393233:WLV393233 WRW393233:WVR393233 C458769:J458769 FK458769:JF458769 PG458769:TB458769 ZC458769:ACX458769 AIY458769:AMT458769 ASU458769:AWP458769 BCQ458769:BGL458769 BMM458769:BQH458769 BWI458769:CAD458769 CGE458769:CJZ458769 CQA458769:CTV458769 CZW458769:DDR458769 DJS458769:DNN458769 DTO458769:DXJ458769 EDK458769:EHF458769 ENG458769:ERB458769 EXC458769:FAX458769 FGY458769:FKT458769 FQU458769:FUP458769 GAQ458769:GEL458769 GKM458769:GOH458769 GUI458769:GYD458769 HEE458769:HHZ458769 HOA458769:HRV458769 HXW458769:IBR458769 IHS458769:ILN458769 IRO458769:IVJ458769 JBK458769:JFF458769 JLG458769:JPB458769 JVC458769:JYX458769 KEY458769:KIT458769 KOU458769:KSP458769 KYQ458769:LCL458769 LIM458769:LMH458769 LSI458769:LWD458769 MCE458769:MFZ458769 MMA458769:MPV458769 MVW458769:MZR458769 NFS458769:NJN458769 NPO458769:NTJ458769 NZK458769:ODF458769 OJG458769:ONB458769 OTC458769:OWX458769 PCY458769:PGT458769 PMU458769:PQP458769 PWQ458769:QAL458769 QGM458769:QKH458769 QQI458769:QUD458769 RAE458769:RDZ458769 RKA458769:RNV458769 RTW458769:RXR458769 SDS458769:SHN458769 SNO458769:SRJ458769 SXK458769:TBF458769 THG458769:TLB458769 TRC458769:TUX458769 UAY458769:UET458769 UKU458769:UOP458769 UUQ458769:UYL458769 VEM458769:VIH458769 VOI458769:VSD458769 VYE458769:WBZ458769 WIA458769:WLV458769 WRW458769:WVR458769 C524305:J524305 FK524305:JF524305 PG524305:TB524305 ZC524305:ACX524305 AIY524305:AMT524305 ASU524305:AWP524305 BCQ524305:BGL524305 BMM524305:BQH524305 BWI524305:CAD524305 CGE524305:CJZ524305 CQA524305:CTV524305 CZW524305:DDR524305 DJS524305:DNN524305 DTO524305:DXJ524305 EDK524305:EHF524305 ENG524305:ERB524305 EXC524305:FAX524305 FGY524305:FKT524305 FQU524305:FUP524305 GAQ524305:GEL524305 GKM524305:GOH524305 GUI524305:GYD524305 HEE524305:HHZ524305 HOA524305:HRV524305 HXW524305:IBR524305 IHS524305:ILN524305 IRO524305:IVJ524305 JBK524305:JFF524305 JLG524305:JPB524305 JVC524305:JYX524305 KEY524305:KIT524305 KOU524305:KSP524305 KYQ524305:LCL524305 LIM524305:LMH524305 LSI524305:LWD524305 MCE524305:MFZ524305 MMA524305:MPV524305 MVW524305:MZR524305 NFS524305:NJN524305 NPO524305:NTJ524305 NZK524305:ODF524305 OJG524305:ONB524305 OTC524305:OWX524305 PCY524305:PGT524305 PMU524305:PQP524305 PWQ524305:QAL524305 QGM524305:QKH524305 QQI524305:QUD524305 RAE524305:RDZ524305 RKA524305:RNV524305 RTW524305:RXR524305 SDS524305:SHN524305 SNO524305:SRJ524305 SXK524305:TBF524305 THG524305:TLB524305 TRC524305:TUX524305 UAY524305:UET524305 UKU524305:UOP524305 UUQ524305:UYL524305 VEM524305:VIH524305 VOI524305:VSD524305 VYE524305:WBZ524305 WIA524305:WLV524305 WRW524305:WVR524305 C589841:J589841 FK589841:JF589841 PG589841:TB589841 ZC589841:ACX589841 AIY589841:AMT589841 ASU589841:AWP589841 BCQ589841:BGL589841 BMM589841:BQH589841 BWI589841:CAD589841 CGE589841:CJZ589841 CQA589841:CTV589841 CZW589841:DDR589841 DJS589841:DNN589841 DTO589841:DXJ589841 EDK589841:EHF589841 ENG589841:ERB589841 EXC589841:FAX589841 FGY589841:FKT589841 FQU589841:FUP589841 GAQ589841:GEL589841 GKM589841:GOH589841 GUI589841:GYD589841 HEE589841:HHZ589841 HOA589841:HRV589841 HXW589841:IBR589841 IHS589841:ILN589841 IRO589841:IVJ589841 JBK589841:JFF589841 JLG589841:JPB589841 JVC589841:JYX589841 KEY589841:KIT589841 KOU589841:KSP589841 KYQ589841:LCL589841 LIM589841:LMH589841 LSI589841:LWD589841 MCE589841:MFZ589841 MMA589841:MPV589841 MVW589841:MZR589841 NFS589841:NJN589841 NPO589841:NTJ589841 NZK589841:ODF589841 OJG589841:ONB589841 OTC589841:OWX589841 PCY589841:PGT589841 PMU589841:PQP589841 PWQ589841:QAL589841 QGM589841:QKH589841 QQI589841:QUD589841 RAE589841:RDZ589841 RKA589841:RNV589841 RTW589841:RXR589841 SDS589841:SHN589841 SNO589841:SRJ589841 SXK589841:TBF589841 THG589841:TLB589841 TRC589841:TUX589841 UAY589841:UET589841 UKU589841:UOP589841 UUQ589841:UYL589841 VEM589841:VIH589841 VOI589841:VSD589841 VYE589841:WBZ589841 WIA589841:WLV589841 WRW589841:WVR589841 C655377:J655377 FK655377:JF655377 PG655377:TB655377 ZC655377:ACX655377 AIY655377:AMT655377 ASU655377:AWP655377 BCQ655377:BGL655377 BMM655377:BQH655377 BWI655377:CAD655377 CGE655377:CJZ655377 CQA655377:CTV655377 CZW655377:DDR655377 DJS655377:DNN655377 DTO655377:DXJ655377 EDK655377:EHF655377 ENG655377:ERB655377 EXC655377:FAX655377 FGY655377:FKT655377 FQU655377:FUP655377 GAQ655377:GEL655377 GKM655377:GOH655377 GUI655377:GYD655377 HEE655377:HHZ655377 HOA655377:HRV655377 HXW655377:IBR655377 IHS655377:ILN655377 IRO655377:IVJ655377 JBK655377:JFF655377 JLG655377:JPB655377 JVC655377:JYX655377 KEY655377:KIT655377 KOU655377:KSP655377 KYQ655377:LCL655377 LIM655377:LMH655377 LSI655377:LWD655377 MCE655377:MFZ655377 MMA655377:MPV655377 MVW655377:MZR655377 NFS655377:NJN655377 NPO655377:NTJ655377 NZK655377:ODF655377 OJG655377:ONB655377 OTC655377:OWX655377 PCY655377:PGT655377 PMU655377:PQP655377 PWQ655377:QAL655377 QGM655377:QKH655377 QQI655377:QUD655377 RAE655377:RDZ655377 RKA655377:RNV655377 RTW655377:RXR655377 SDS655377:SHN655377 SNO655377:SRJ655377 SXK655377:TBF655377 THG655377:TLB655377 TRC655377:TUX655377 UAY655377:UET655377 UKU655377:UOP655377 UUQ655377:UYL655377 VEM655377:VIH655377 VOI655377:VSD655377 VYE655377:WBZ655377 WIA655377:WLV655377 WRW655377:WVR655377 C720913:J720913 FK720913:JF720913 PG720913:TB720913 ZC720913:ACX720913 AIY720913:AMT720913 ASU720913:AWP720913 BCQ720913:BGL720913 BMM720913:BQH720913 BWI720913:CAD720913 CGE720913:CJZ720913 CQA720913:CTV720913 CZW720913:DDR720913 DJS720913:DNN720913 DTO720913:DXJ720913 EDK720913:EHF720913 ENG720913:ERB720913 EXC720913:FAX720913 FGY720913:FKT720913 FQU720913:FUP720913 GAQ720913:GEL720913 GKM720913:GOH720913 GUI720913:GYD720913 HEE720913:HHZ720913 HOA720913:HRV720913 HXW720913:IBR720913 IHS720913:ILN720913 IRO720913:IVJ720913 JBK720913:JFF720913 JLG720913:JPB720913 JVC720913:JYX720913 KEY720913:KIT720913 KOU720913:KSP720913 KYQ720913:LCL720913 LIM720913:LMH720913 LSI720913:LWD720913 MCE720913:MFZ720913 MMA720913:MPV720913 MVW720913:MZR720913 NFS720913:NJN720913 NPO720913:NTJ720913 NZK720913:ODF720913 OJG720913:ONB720913 OTC720913:OWX720913 PCY720913:PGT720913 PMU720913:PQP720913 PWQ720913:QAL720913 QGM720913:QKH720913 QQI720913:QUD720913 RAE720913:RDZ720913 RKA720913:RNV720913 RTW720913:RXR720913 SDS720913:SHN720913 SNO720913:SRJ720913 SXK720913:TBF720913 THG720913:TLB720913 TRC720913:TUX720913 UAY720913:UET720913 UKU720913:UOP720913 UUQ720913:UYL720913 VEM720913:VIH720913 VOI720913:VSD720913 VYE720913:WBZ720913 WIA720913:WLV720913 WRW720913:WVR720913 C786449:J786449 FK786449:JF786449 PG786449:TB786449 ZC786449:ACX786449 AIY786449:AMT786449 ASU786449:AWP786449 BCQ786449:BGL786449 BMM786449:BQH786449 BWI786449:CAD786449 CGE786449:CJZ786449 CQA786449:CTV786449 CZW786449:DDR786449 DJS786449:DNN786449 DTO786449:DXJ786449 EDK786449:EHF786449 ENG786449:ERB786449 EXC786449:FAX786449 FGY786449:FKT786449 FQU786449:FUP786449 GAQ786449:GEL786449 GKM786449:GOH786449 GUI786449:GYD786449 HEE786449:HHZ786449 HOA786449:HRV786449 HXW786449:IBR786449 IHS786449:ILN786449 IRO786449:IVJ786449 JBK786449:JFF786449 JLG786449:JPB786449 JVC786449:JYX786449 KEY786449:KIT786449 KOU786449:KSP786449 KYQ786449:LCL786449 LIM786449:LMH786449 LSI786449:LWD786449 MCE786449:MFZ786449 MMA786449:MPV786449 MVW786449:MZR786449 NFS786449:NJN786449 NPO786449:NTJ786449 NZK786449:ODF786449 OJG786449:ONB786449 OTC786449:OWX786449 PCY786449:PGT786449 PMU786449:PQP786449 PWQ786449:QAL786449 QGM786449:QKH786449 QQI786449:QUD786449 RAE786449:RDZ786449 RKA786449:RNV786449 RTW786449:RXR786449 SDS786449:SHN786449 SNO786449:SRJ786449 SXK786449:TBF786449 THG786449:TLB786449 TRC786449:TUX786449 UAY786449:UET786449 UKU786449:UOP786449 UUQ786449:UYL786449 VEM786449:VIH786449 VOI786449:VSD786449 VYE786449:WBZ786449 WIA786449:WLV786449 WRW786449:WVR786449 C851985:J851985 FK851985:JF851985 PG851985:TB851985 ZC851985:ACX851985 AIY851985:AMT851985 ASU851985:AWP851985 BCQ851985:BGL851985 BMM851985:BQH851985 BWI851985:CAD851985 CGE851985:CJZ851985 CQA851985:CTV851985 CZW851985:DDR851985 DJS851985:DNN851985 DTO851985:DXJ851985 EDK851985:EHF851985 ENG851985:ERB851985 EXC851985:FAX851985 FGY851985:FKT851985 FQU851985:FUP851985 GAQ851985:GEL851985 GKM851985:GOH851985 GUI851985:GYD851985 HEE851985:HHZ851985 HOA851985:HRV851985 HXW851985:IBR851985 IHS851985:ILN851985 IRO851985:IVJ851985 JBK851985:JFF851985 JLG851985:JPB851985 JVC851985:JYX851985 KEY851985:KIT851985 KOU851985:KSP851985 KYQ851985:LCL851985 LIM851985:LMH851985 LSI851985:LWD851985 MCE851985:MFZ851985 MMA851985:MPV851985 MVW851985:MZR851985 NFS851985:NJN851985 NPO851985:NTJ851985 NZK851985:ODF851985 OJG851985:ONB851985 OTC851985:OWX851985 PCY851985:PGT851985 PMU851985:PQP851985 PWQ851985:QAL851985 QGM851985:QKH851985 QQI851985:QUD851985 RAE851985:RDZ851985 RKA851985:RNV851985 RTW851985:RXR851985 SDS851985:SHN851985 SNO851985:SRJ851985 SXK851985:TBF851985 THG851985:TLB851985 TRC851985:TUX851985 UAY851985:UET851985 UKU851985:UOP851985 UUQ851985:UYL851985 VEM851985:VIH851985 VOI851985:VSD851985 VYE851985:WBZ851985 WIA851985:WLV851985 WRW851985:WVR851985 C917521:J917521 FK917521:JF917521 PG917521:TB917521 ZC917521:ACX917521 AIY917521:AMT917521 ASU917521:AWP917521 BCQ917521:BGL917521 BMM917521:BQH917521 BWI917521:CAD917521 CGE917521:CJZ917521 CQA917521:CTV917521 CZW917521:DDR917521 DJS917521:DNN917521 DTO917521:DXJ917521 EDK917521:EHF917521 ENG917521:ERB917521 EXC917521:FAX917521 FGY917521:FKT917521 FQU917521:FUP917521 GAQ917521:GEL917521 GKM917521:GOH917521 GUI917521:GYD917521 HEE917521:HHZ917521 HOA917521:HRV917521 HXW917521:IBR917521 IHS917521:ILN917521 IRO917521:IVJ917521 JBK917521:JFF917521 JLG917521:JPB917521 JVC917521:JYX917521 KEY917521:KIT917521 KOU917521:KSP917521 KYQ917521:LCL917521 LIM917521:LMH917521 LSI917521:LWD917521 MCE917521:MFZ917521 MMA917521:MPV917521 MVW917521:MZR917521 NFS917521:NJN917521 NPO917521:NTJ917521 NZK917521:ODF917521 OJG917521:ONB917521 OTC917521:OWX917521 PCY917521:PGT917521 PMU917521:PQP917521 PWQ917521:QAL917521 QGM917521:QKH917521 QQI917521:QUD917521 RAE917521:RDZ917521 RKA917521:RNV917521 RTW917521:RXR917521 SDS917521:SHN917521 SNO917521:SRJ917521 SXK917521:TBF917521 THG917521:TLB917521 TRC917521:TUX917521 UAY917521:UET917521 UKU917521:UOP917521 UUQ917521:UYL917521 VEM917521:VIH917521 VOI917521:VSD917521 VYE917521:WBZ917521 WIA917521:WLV917521 WRW917521:WVR917521 C983057:J983057 FK983057:JF983057 PG983057:TB983057 ZC983057:ACX983057 AIY983057:AMT983057 ASU983057:AWP983057 BCQ983057:BGL983057 BMM983057:BQH983057 BWI983057:CAD983057 CGE983057:CJZ983057 CQA983057:CTV983057 CZW983057:DDR983057 DJS983057:DNN983057 DTO983057:DXJ983057 EDK983057:EHF983057 ENG983057:ERB983057 EXC983057:FAX983057 FGY983057:FKT983057 FQU983057:FUP983057 GAQ983057:GEL983057 GKM983057:GOH983057 GUI983057:GYD983057 HEE983057:HHZ983057 HOA983057:HRV983057 HXW983057:IBR983057 IHS983057:ILN983057 IRO983057:IVJ983057 JBK983057:JFF983057 JLG983057:JPB983057 JVC983057:JYX983057 KEY983057:KIT983057 KOU983057:KSP983057 KYQ983057:LCL983057 LIM983057:LMH983057 LSI983057:LWD983057 MCE983057:MFZ983057 MMA983057:MPV983057 MVW983057:MZR983057 NFS983057:NJN983057 NPO983057:NTJ983057 NZK983057:ODF983057 OJG983057:ONB983057 OTC983057:OWX983057 PCY983057:PGT983057 PMU983057:PQP983057 PWQ983057:QAL983057 QGM983057:QKH983057 QQI983057:QUD983057 RAE983057:RDZ983057 RKA983057:RNV983057 RTW983057:RXR983057 SDS983057:SHN983057 SNO983057:SRJ983057 SXK983057:TBF983057 THG983057:TLB983057 TRC983057:TUX983057 UAY983057:UET983057 UKU983057:UOP983057 UUQ983057:UYL983057 VEM983057:VIH983057 VOI983057:VSD983057 VYE983057:WBZ983057 WIA983057:WLV983057" xr:uid="{80893841-6EC1-446D-B67A-D26529D96D0E}">
      <formula1>"単車、トレーラー"</formula1>
    </dataValidation>
    <dataValidation type="list" allowBlank="1" showInputMessage="1" showErrorMessage="1" sqref="FH4:JC4 C4:G4 PD4:SY4 YZ4:ACU4 AIV4:AMQ4 ASR4:AWM4 BCN4:BGI4 BMJ4:BQE4 BWF4:CAA4 CGB4:CJW4 CPX4:CTS4 CZT4:DDO4 DJP4:DNK4 DTL4:DXG4 EDH4:EHC4 END4:EQY4 EWZ4:FAU4 FGV4:FKQ4 FQR4:FUM4 GAN4:GEI4 GKJ4:GOE4 GUF4:GYA4 HEB4:HHW4 HNX4:HRS4 HXT4:IBO4 IHP4:ILK4 IRL4:IVG4 JBH4:JFC4 JLD4:JOY4 JUZ4:JYU4 KEV4:KIQ4 KOR4:KSM4 KYN4:LCI4 LIJ4:LME4 LSF4:LWA4 MCB4:MFW4 MLX4:MPS4 MVT4:MZO4 NFP4:NJK4 NPL4:NTG4 NZH4:ODC4 OJD4:OMY4 OSZ4:OWU4 PCV4:PGQ4 PMR4:PQM4 PWN4:QAI4 QGJ4:QKE4 QQF4:QUA4 RAB4:RDW4 RJX4:RNS4 RTT4:RXO4 SDP4:SHK4 SNL4:SRG4 SXH4:TBC4 THD4:TKY4 TQZ4:TUU4 UAV4:UEQ4 UKR4:UOM4 UUN4:UYI4 VEJ4:VIE4 VOF4:VSA4 VYB4:WBW4 WHX4:WLS4 WRT4:WVO4 C65552:J65552 FK65552:JF65552 PG65552:TB65552 ZC65552:ACX65552 AIY65552:AMT65552 ASU65552:AWP65552 BCQ65552:BGL65552 BMM65552:BQH65552 BWI65552:CAD65552 CGE65552:CJZ65552 CQA65552:CTV65552 CZW65552:DDR65552 DJS65552:DNN65552 DTO65552:DXJ65552 EDK65552:EHF65552 ENG65552:ERB65552 EXC65552:FAX65552 FGY65552:FKT65552 FQU65552:FUP65552 GAQ65552:GEL65552 GKM65552:GOH65552 GUI65552:GYD65552 HEE65552:HHZ65552 HOA65552:HRV65552 HXW65552:IBR65552 IHS65552:ILN65552 IRO65552:IVJ65552 JBK65552:JFF65552 JLG65552:JPB65552 JVC65552:JYX65552 KEY65552:KIT65552 KOU65552:KSP65552 KYQ65552:LCL65552 LIM65552:LMH65552 LSI65552:LWD65552 MCE65552:MFZ65552 MMA65552:MPV65552 MVW65552:MZR65552 NFS65552:NJN65552 NPO65552:NTJ65552 NZK65552:ODF65552 OJG65552:ONB65552 OTC65552:OWX65552 PCY65552:PGT65552 PMU65552:PQP65552 PWQ65552:QAL65552 QGM65552:QKH65552 QQI65552:QUD65552 RAE65552:RDZ65552 RKA65552:RNV65552 RTW65552:RXR65552 SDS65552:SHN65552 SNO65552:SRJ65552 SXK65552:TBF65552 THG65552:TLB65552 TRC65552:TUX65552 UAY65552:UET65552 UKU65552:UOP65552 UUQ65552:UYL65552 VEM65552:VIH65552 VOI65552:VSD65552 VYE65552:WBZ65552 WIA65552:WLV65552 WRW65552:WVR65552 C131088:J131088 FK131088:JF131088 PG131088:TB131088 ZC131088:ACX131088 AIY131088:AMT131088 ASU131088:AWP131088 BCQ131088:BGL131088 BMM131088:BQH131088 BWI131088:CAD131088 CGE131088:CJZ131088 CQA131088:CTV131088 CZW131088:DDR131088 DJS131088:DNN131088 DTO131088:DXJ131088 EDK131088:EHF131088 ENG131088:ERB131088 EXC131088:FAX131088 FGY131088:FKT131088 FQU131088:FUP131088 GAQ131088:GEL131088 GKM131088:GOH131088 GUI131088:GYD131088 HEE131088:HHZ131088 HOA131088:HRV131088 HXW131088:IBR131088 IHS131088:ILN131088 IRO131088:IVJ131088 JBK131088:JFF131088 JLG131088:JPB131088 JVC131088:JYX131088 KEY131088:KIT131088 KOU131088:KSP131088 KYQ131088:LCL131088 LIM131088:LMH131088 LSI131088:LWD131088 MCE131088:MFZ131088 MMA131088:MPV131088 MVW131088:MZR131088 NFS131088:NJN131088 NPO131088:NTJ131088 NZK131088:ODF131088 OJG131088:ONB131088 OTC131088:OWX131088 PCY131088:PGT131088 PMU131088:PQP131088 PWQ131088:QAL131088 QGM131088:QKH131088 QQI131088:QUD131088 RAE131088:RDZ131088 RKA131088:RNV131088 RTW131088:RXR131088 SDS131088:SHN131088 SNO131088:SRJ131088 SXK131088:TBF131088 THG131088:TLB131088 TRC131088:TUX131088 UAY131088:UET131088 UKU131088:UOP131088 UUQ131088:UYL131088 VEM131088:VIH131088 VOI131088:VSD131088 VYE131088:WBZ131088 WIA131088:WLV131088 WRW131088:WVR131088 C196624:J196624 FK196624:JF196624 PG196624:TB196624 ZC196624:ACX196624 AIY196624:AMT196624 ASU196624:AWP196624 BCQ196624:BGL196624 BMM196624:BQH196624 BWI196624:CAD196624 CGE196624:CJZ196624 CQA196624:CTV196624 CZW196624:DDR196624 DJS196624:DNN196624 DTO196624:DXJ196624 EDK196624:EHF196624 ENG196624:ERB196624 EXC196624:FAX196624 FGY196624:FKT196624 FQU196624:FUP196624 GAQ196624:GEL196624 GKM196624:GOH196624 GUI196624:GYD196624 HEE196624:HHZ196624 HOA196624:HRV196624 HXW196624:IBR196624 IHS196624:ILN196624 IRO196624:IVJ196624 JBK196624:JFF196624 JLG196624:JPB196624 JVC196624:JYX196624 KEY196624:KIT196624 KOU196624:KSP196624 KYQ196624:LCL196624 LIM196624:LMH196624 LSI196624:LWD196624 MCE196624:MFZ196624 MMA196624:MPV196624 MVW196624:MZR196624 NFS196624:NJN196624 NPO196624:NTJ196624 NZK196624:ODF196624 OJG196624:ONB196624 OTC196624:OWX196624 PCY196624:PGT196624 PMU196624:PQP196624 PWQ196624:QAL196624 QGM196624:QKH196624 QQI196624:QUD196624 RAE196624:RDZ196624 RKA196624:RNV196624 RTW196624:RXR196624 SDS196624:SHN196624 SNO196624:SRJ196624 SXK196624:TBF196624 THG196624:TLB196624 TRC196624:TUX196624 UAY196624:UET196624 UKU196624:UOP196624 UUQ196624:UYL196624 VEM196624:VIH196624 VOI196624:VSD196624 VYE196624:WBZ196624 WIA196624:WLV196624 WRW196624:WVR196624 C262160:J262160 FK262160:JF262160 PG262160:TB262160 ZC262160:ACX262160 AIY262160:AMT262160 ASU262160:AWP262160 BCQ262160:BGL262160 BMM262160:BQH262160 BWI262160:CAD262160 CGE262160:CJZ262160 CQA262160:CTV262160 CZW262160:DDR262160 DJS262160:DNN262160 DTO262160:DXJ262160 EDK262160:EHF262160 ENG262160:ERB262160 EXC262160:FAX262160 FGY262160:FKT262160 FQU262160:FUP262160 GAQ262160:GEL262160 GKM262160:GOH262160 GUI262160:GYD262160 HEE262160:HHZ262160 HOA262160:HRV262160 HXW262160:IBR262160 IHS262160:ILN262160 IRO262160:IVJ262160 JBK262160:JFF262160 JLG262160:JPB262160 JVC262160:JYX262160 KEY262160:KIT262160 KOU262160:KSP262160 KYQ262160:LCL262160 LIM262160:LMH262160 LSI262160:LWD262160 MCE262160:MFZ262160 MMA262160:MPV262160 MVW262160:MZR262160 NFS262160:NJN262160 NPO262160:NTJ262160 NZK262160:ODF262160 OJG262160:ONB262160 OTC262160:OWX262160 PCY262160:PGT262160 PMU262160:PQP262160 PWQ262160:QAL262160 QGM262160:QKH262160 QQI262160:QUD262160 RAE262160:RDZ262160 RKA262160:RNV262160 RTW262160:RXR262160 SDS262160:SHN262160 SNO262160:SRJ262160 SXK262160:TBF262160 THG262160:TLB262160 TRC262160:TUX262160 UAY262160:UET262160 UKU262160:UOP262160 UUQ262160:UYL262160 VEM262160:VIH262160 VOI262160:VSD262160 VYE262160:WBZ262160 WIA262160:WLV262160 WRW262160:WVR262160 C327696:J327696 FK327696:JF327696 PG327696:TB327696 ZC327696:ACX327696 AIY327696:AMT327696 ASU327696:AWP327696 BCQ327696:BGL327696 BMM327696:BQH327696 BWI327696:CAD327696 CGE327696:CJZ327696 CQA327696:CTV327696 CZW327696:DDR327696 DJS327696:DNN327696 DTO327696:DXJ327696 EDK327696:EHF327696 ENG327696:ERB327696 EXC327696:FAX327696 FGY327696:FKT327696 FQU327696:FUP327696 GAQ327696:GEL327696 GKM327696:GOH327696 GUI327696:GYD327696 HEE327696:HHZ327696 HOA327696:HRV327696 HXW327696:IBR327696 IHS327696:ILN327696 IRO327696:IVJ327696 JBK327696:JFF327696 JLG327696:JPB327696 JVC327696:JYX327696 KEY327696:KIT327696 KOU327696:KSP327696 KYQ327696:LCL327696 LIM327696:LMH327696 LSI327696:LWD327696 MCE327696:MFZ327696 MMA327696:MPV327696 MVW327696:MZR327696 NFS327696:NJN327696 NPO327696:NTJ327696 NZK327696:ODF327696 OJG327696:ONB327696 OTC327696:OWX327696 PCY327696:PGT327696 PMU327696:PQP327696 PWQ327696:QAL327696 QGM327696:QKH327696 QQI327696:QUD327696 RAE327696:RDZ327696 RKA327696:RNV327696 RTW327696:RXR327696 SDS327696:SHN327696 SNO327696:SRJ327696 SXK327696:TBF327696 THG327696:TLB327696 TRC327696:TUX327696 UAY327696:UET327696 UKU327696:UOP327696 UUQ327696:UYL327696 VEM327696:VIH327696 VOI327696:VSD327696 VYE327696:WBZ327696 WIA327696:WLV327696 WRW327696:WVR327696 C393232:J393232 FK393232:JF393232 PG393232:TB393232 ZC393232:ACX393232 AIY393232:AMT393232 ASU393232:AWP393232 BCQ393232:BGL393232 BMM393232:BQH393232 BWI393232:CAD393232 CGE393232:CJZ393232 CQA393232:CTV393232 CZW393232:DDR393232 DJS393232:DNN393232 DTO393232:DXJ393232 EDK393232:EHF393232 ENG393232:ERB393232 EXC393232:FAX393232 FGY393232:FKT393232 FQU393232:FUP393232 GAQ393232:GEL393232 GKM393232:GOH393232 GUI393232:GYD393232 HEE393232:HHZ393232 HOA393232:HRV393232 HXW393232:IBR393232 IHS393232:ILN393232 IRO393232:IVJ393232 JBK393232:JFF393232 JLG393232:JPB393232 JVC393232:JYX393232 KEY393232:KIT393232 KOU393232:KSP393232 KYQ393232:LCL393232 LIM393232:LMH393232 LSI393232:LWD393232 MCE393232:MFZ393232 MMA393232:MPV393232 MVW393232:MZR393232 NFS393232:NJN393232 NPO393232:NTJ393232 NZK393232:ODF393232 OJG393232:ONB393232 OTC393232:OWX393232 PCY393232:PGT393232 PMU393232:PQP393232 PWQ393232:QAL393232 QGM393232:QKH393232 QQI393232:QUD393232 RAE393232:RDZ393232 RKA393232:RNV393232 RTW393232:RXR393232 SDS393232:SHN393232 SNO393232:SRJ393232 SXK393232:TBF393232 THG393232:TLB393232 TRC393232:TUX393232 UAY393232:UET393232 UKU393232:UOP393232 UUQ393232:UYL393232 VEM393232:VIH393232 VOI393232:VSD393232 VYE393232:WBZ393232 WIA393232:WLV393232 WRW393232:WVR393232 C458768:J458768 FK458768:JF458768 PG458768:TB458768 ZC458768:ACX458768 AIY458768:AMT458768 ASU458768:AWP458768 BCQ458768:BGL458768 BMM458768:BQH458768 BWI458768:CAD458768 CGE458768:CJZ458768 CQA458768:CTV458768 CZW458768:DDR458768 DJS458768:DNN458768 DTO458768:DXJ458768 EDK458768:EHF458768 ENG458768:ERB458768 EXC458768:FAX458768 FGY458768:FKT458768 FQU458768:FUP458768 GAQ458768:GEL458768 GKM458768:GOH458768 GUI458768:GYD458768 HEE458768:HHZ458768 HOA458768:HRV458768 HXW458768:IBR458768 IHS458768:ILN458768 IRO458768:IVJ458768 JBK458768:JFF458768 JLG458768:JPB458768 JVC458768:JYX458768 KEY458768:KIT458768 KOU458768:KSP458768 KYQ458768:LCL458768 LIM458768:LMH458768 LSI458768:LWD458768 MCE458768:MFZ458768 MMA458768:MPV458768 MVW458768:MZR458768 NFS458768:NJN458768 NPO458768:NTJ458768 NZK458768:ODF458768 OJG458768:ONB458768 OTC458768:OWX458768 PCY458768:PGT458768 PMU458768:PQP458768 PWQ458768:QAL458768 QGM458768:QKH458768 QQI458768:QUD458768 RAE458768:RDZ458768 RKA458768:RNV458768 RTW458768:RXR458768 SDS458768:SHN458768 SNO458768:SRJ458768 SXK458768:TBF458768 THG458768:TLB458768 TRC458768:TUX458768 UAY458768:UET458768 UKU458768:UOP458768 UUQ458768:UYL458768 VEM458768:VIH458768 VOI458768:VSD458768 VYE458768:WBZ458768 WIA458768:WLV458768 WRW458768:WVR458768 C524304:J524304 FK524304:JF524304 PG524304:TB524304 ZC524304:ACX524304 AIY524304:AMT524304 ASU524304:AWP524304 BCQ524304:BGL524304 BMM524304:BQH524304 BWI524304:CAD524304 CGE524304:CJZ524304 CQA524304:CTV524304 CZW524304:DDR524304 DJS524304:DNN524304 DTO524304:DXJ524304 EDK524304:EHF524304 ENG524304:ERB524304 EXC524304:FAX524304 FGY524304:FKT524304 FQU524304:FUP524304 GAQ524304:GEL524304 GKM524304:GOH524304 GUI524304:GYD524304 HEE524304:HHZ524304 HOA524304:HRV524304 HXW524304:IBR524304 IHS524304:ILN524304 IRO524304:IVJ524304 JBK524304:JFF524304 JLG524304:JPB524304 JVC524304:JYX524304 KEY524304:KIT524304 KOU524304:KSP524304 KYQ524304:LCL524304 LIM524304:LMH524304 LSI524304:LWD524304 MCE524304:MFZ524304 MMA524304:MPV524304 MVW524304:MZR524304 NFS524304:NJN524304 NPO524304:NTJ524304 NZK524304:ODF524304 OJG524304:ONB524304 OTC524304:OWX524304 PCY524304:PGT524304 PMU524304:PQP524304 PWQ524304:QAL524304 QGM524304:QKH524304 QQI524304:QUD524304 RAE524304:RDZ524304 RKA524304:RNV524304 RTW524304:RXR524304 SDS524304:SHN524304 SNO524304:SRJ524304 SXK524304:TBF524304 THG524304:TLB524304 TRC524304:TUX524304 UAY524304:UET524304 UKU524304:UOP524304 UUQ524304:UYL524304 VEM524304:VIH524304 VOI524304:VSD524304 VYE524304:WBZ524304 WIA524304:WLV524304 WRW524304:WVR524304 C589840:J589840 FK589840:JF589840 PG589840:TB589840 ZC589840:ACX589840 AIY589840:AMT589840 ASU589840:AWP589840 BCQ589840:BGL589840 BMM589840:BQH589840 BWI589840:CAD589840 CGE589840:CJZ589840 CQA589840:CTV589840 CZW589840:DDR589840 DJS589840:DNN589840 DTO589840:DXJ589840 EDK589840:EHF589840 ENG589840:ERB589840 EXC589840:FAX589840 FGY589840:FKT589840 FQU589840:FUP589840 GAQ589840:GEL589840 GKM589840:GOH589840 GUI589840:GYD589840 HEE589840:HHZ589840 HOA589840:HRV589840 HXW589840:IBR589840 IHS589840:ILN589840 IRO589840:IVJ589840 JBK589840:JFF589840 JLG589840:JPB589840 JVC589840:JYX589840 KEY589840:KIT589840 KOU589840:KSP589840 KYQ589840:LCL589840 LIM589840:LMH589840 LSI589840:LWD589840 MCE589840:MFZ589840 MMA589840:MPV589840 MVW589840:MZR589840 NFS589840:NJN589840 NPO589840:NTJ589840 NZK589840:ODF589840 OJG589840:ONB589840 OTC589840:OWX589840 PCY589840:PGT589840 PMU589840:PQP589840 PWQ589840:QAL589840 QGM589840:QKH589840 QQI589840:QUD589840 RAE589840:RDZ589840 RKA589840:RNV589840 RTW589840:RXR589840 SDS589840:SHN589840 SNO589840:SRJ589840 SXK589840:TBF589840 THG589840:TLB589840 TRC589840:TUX589840 UAY589840:UET589840 UKU589840:UOP589840 UUQ589840:UYL589840 VEM589840:VIH589840 VOI589840:VSD589840 VYE589840:WBZ589840 WIA589840:WLV589840 WRW589840:WVR589840 C655376:J655376 FK655376:JF655376 PG655376:TB655376 ZC655376:ACX655376 AIY655376:AMT655376 ASU655376:AWP655376 BCQ655376:BGL655376 BMM655376:BQH655376 BWI655376:CAD655376 CGE655376:CJZ655376 CQA655376:CTV655376 CZW655376:DDR655376 DJS655376:DNN655376 DTO655376:DXJ655376 EDK655376:EHF655376 ENG655376:ERB655376 EXC655376:FAX655376 FGY655376:FKT655376 FQU655376:FUP655376 GAQ655376:GEL655376 GKM655376:GOH655376 GUI655376:GYD655376 HEE655376:HHZ655376 HOA655376:HRV655376 HXW655376:IBR655376 IHS655376:ILN655376 IRO655376:IVJ655376 JBK655376:JFF655376 JLG655376:JPB655376 JVC655376:JYX655376 KEY655376:KIT655376 KOU655376:KSP655376 KYQ655376:LCL655376 LIM655376:LMH655376 LSI655376:LWD655376 MCE655376:MFZ655376 MMA655376:MPV655376 MVW655376:MZR655376 NFS655376:NJN655376 NPO655376:NTJ655376 NZK655376:ODF655376 OJG655376:ONB655376 OTC655376:OWX655376 PCY655376:PGT655376 PMU655376:PQP655376 PWQ655376:QAL655376 QGM655376:QKH655376 QQI655376:QUD655376 RAE655376:RDZ655376 RKA655376:RNV655376 RTW655376:RXR655376 SDS655376:SHN655376 SNO655376:SRJ655376 SXK655376:TBF655376 THG655376:TLB655376 TRC655376:TUX655376 UAY655376:UET655376 UKU655376:UOP655376 UUQ655376:UYL655376 VEM655376:VIH655376 VOI655376:VSD655376 VYE655376:WBZ655376 WIA655376:WLV655376 WRW655376:WVR655376 C720912:J720912 FK720912:JF720912 PG720912:TB720912 ZC720912:ACX720912 AIY720912:AMT720912 ASU720912:AWP720912 BCQ720912:BGL720912 BMM720912:BQH720912 BWI720912:CAD720912 CGE720912:CJZ720912 CQA720912:CTV720912 CZW720912:DDR720912 DJS720912:DNN720912 DTO720912:DXJ720912 EDK720912:EHF720912 ENG720912:ERB720912 EXC720912:FAX720912 FGY720912:FKT720912 FQU720912:FUP720912 GAQ720912:GEL720912 GKM720912:GOH720912 GUI720912:GYD720912 HEE720912:HHZ720912 HOA720912:HRV720912 HXW720912:IBR720912 IHS720912:ILN720912 IRO720912:IVJ720912 JBK720912:JFF720912 JLG720912:JPB720912 JVC720912:JYX720912 KEY720912:KIT720912 KOU720912:KSP720912 KYQ720912:LCL720912 LIM720912:LMH720912 LSI720912:LWD720912 MCE720912:MFZ720912 MMA720912:MPV720912 MVW720912:MZR720912 NFS720912:NJN720912 NPO720912:NTJ720912 NZK720912:ODF720912 OJG720912:ONB720912 OTC720912:OWX720912 PCY720912:PGT720912 PMU720912:PQP720912 PWQ720912:QAL720912 QGM720912:QKH720912 QQI720912:QUD720912 RAE720912:RDZ720912 RKA720912:RNV720912 RTW720912:RXR720912 SDS720912:SHN720912 SNO720912:SRJ720912 SXK720912:TBF720912 THG720912:TLB720912 TRC720912:TUX720912 UAY720912:UET720912 UKU720912:UOP720912 UUQ720912:UYL720912 VEM720912:VIH720912 VOI720912:VSD720912 VYE720912:WBZ720912 WIA720912:WLV720912 WRW720912:WVR720912 C786448:J786448 FK786448:JF786448 PG786448:TB786448 ZC786448:ACX786448 AIY786448:AMT786448 ASU786448:AWP786448 BCQ786448:BGL786448 BMM786448:BQH786448 BWI786448:CAD786448 CGE786448:CJZ786448 CQA786448:CTV786448 CZW786448:DDR786448 DJS786448:DNN786448 DTO786448:DXJ786448 EDK786448:EHF786448 ENG786448:ERB786448 EXC786448:FAX786448 FGY786448:FKT786448 FQU786448:FUP786448 GAQ786448:GEL786448 GKM786448:GOH786448 GUI786448:GYD786448 HEE786448:HHZ786448 HOA786448:HRV786448 HXW786448:IBR786448 IHS786448:ILN786448 IRO786448:IVJ786448 JBK786448:JFF786448 JLG786448:JPB786448 JVC786448:JYX786448 KEY786448:KIT786448 KOU786448:KSP786448 KYQ786448:LCL786448 LIM786448:LMH786448 LSI786448:LWD786448 MCE786448:MFZ786448 MMA786448:MPV786448 MVW786448:MZR786448 NFS786448:NJN786448 NPO786448:NTJ786448 NZK786448:ODF786448 OJG786448:ONB786448 OTC786448:OWX786448 PCY786448:PGT786448 PMU786448:PQP786448 PWQ786448:QAL786448 QGM786448:QKH786448 QQI786448:QUD786448 RAE786448:RDZ786448 RKA786448:RNV786448 RTW786448:RXR786448 SDS786448:SHN786448 SNO786448:SRJ786448 SXK786448:TBF786448 THG786448:TLB786448 TRC786448:TUX786448 UAY786448:UET786448 UKU786448:UOP786448 UUQ786448:UYL786448 VEM786448:VIH786448 VOI786448:VSD786448 VYE786448:WBZ786448 WIA786448:WLV786448 WRW786448:WVR786448 C851984:J851984 FK851984:JF851984 PG851984:TB851984 ZC851984:ACX851984 AIY851984:AMT851984 ASU851984:AWP851984 BCQ851984:BGL851984 BMM851984:BQH851984 BWI851984:CAD851984 CGE851984:CJZ851984 CQA851984:CTV851984 CZW851984:DDR851984 DJS851984:DNN851984 DTO851984:DXJ851984 EDK851984:EHF851984 ENG851984:ERB851984 EXC851984:FAX851984 FGY851984:FKT851984 FQU851984:FUP851984 GAQ851984:GEL851984 GKM851984:GOH851984 GUI851984:GYD851984 HEE851984:HHZ851984 HOA851984:HRV851984 HXW851984:IBR851984 IHS851984:ILN851984 IRO851984:IVJ851984 JBK851984:JFF851984 JLG851984:JPB851984 JVC851984:JYX851984 KEY851984:KIT851984 KOU851984:KSP851984 KYQ851984:LCL851984 LIM851984:LMH851984 LSI851984:LWD851984 MCE851984:MFZ851984 MMA851984:MPV851984 MVW851984:MZR851984 NFS851984:NJN851984 NPO851984:NTJ851984 NZK851984:ODF851984 OJG851984:ONB851984 OTC851984:OWX851984 PCY851984:PGT851984 PMU851984:PQP851984 PWQ851984:QAL851984 QGM851984:QKH851984 QQI851984:QUD851984 RAE851984:RDZ851984 RKA851984:RNV851984 RTW851984:RXR851984 SDS851984:SHN851984 SNO851984:SRJ851984 SXK851984:TBF851984 THG851984:TLB851984 TRC851984:TUX851984 UAY851984:UET851984 UKU851984:UOP851984 UUQ851984:UYL851984 VEM851984:VIH851984 VOI851984:VSD851984 VYE851984:WBZ851984 WIA851984:WLV851984 WRW851984:WVR851984 C917520:J917520 FK917520:JF917520 PG917520:TB917520 ZC917520:ACX917520 AIY917520:AMT917520 ASU917520:AWP917520 BCQ917520:BGL917520 BMM917520:BQH917520 BWI917520:CAD917520 CGE917520:CJZ917520 CQA917520:CTV917520 CZW917520:DDR917520 DJS917520:DNN917520 DTO917520:DXJ917520 EDK917520:EHF917520 ENG917520:ERB917520 EXC917520:FAX917520 FGY917520:FKT917520 FQU917520:FUP917520 GAQ917520:GEL917520 GKM917520:GOH917520 GUI917520:GYD917520 HEE917520:HHZ917520 HOA917520:HRV917520 HXW917520:IBR917520 IHS917520:ILN917520 IRO917520:IVJ917520 JBK917520:JFF917520 JLG917520:JPB917520 JVC917520:JYX917520 KEY917520:KIT917520 KOU917520:KSP917520 KYQ917520:LCL917520 LIM917520:LMH917520 LSI917520:LWD917520 MCE917520:MFZ917520 MMA917520:MPV917520 MVW917520:MZR917520 NFS917520:NJN917520 NPO917520:NTJ917520 NZK917520:ODF917520 OJG917520:ONB917520 OTC917520:OWX917520 PCY917520:PGT917520 PMU917520:PQP917520 PWQ917520:QAL917520 QGM917520:QKH917520 QQI917520:QUD917520 RAE917520:RDZ917520 RKA917520:RNV917520 RTW917520:RXR917520 SDS917520:SHN917520 SNO917520:SRJ917520 SXK917520:TBF917520 THG917520:TLB917520 TRC917520:TUX917520 UAY917520:UET917520 UKU917520:UOP917520 UUQ917520:UYL917520 VEM917520:VIH917520 VOI917520:VSD917520 VYE917520:WBZ917520 WIA917520:WLV917520 WRW917520:WVR917520 C983056:J983056 FK983056:JF983056 PG983056:TB983056 ZC983056:ACX983056 AIY983056:AMT983056 ASU983056:AWP983056 BCQ983056:BGL983056 BMM983056:BQH983056 BWI983056:CAD983056 CGE983056:CJZ983056 CQA983056:CTV983056 CZW983056:DDR983056 DJS983056:DNN983056 DTO983056:DXJ983056 EDK983056:EHF983056 ENG983056:ERB983056 EXC983056:FAX983056 FGY983056:FKT983056 FQU983056:FUP983056 GAQ983056:GEL983056 GKM983056:GOH983056 GUI983056:GYD983056 HEE983056:HHZ983056 HOA983056:HRV983056 HXW983056:IBR983056 IHS983056:ILN983056 IRO983056:IVJ983056 JBK983056:JFF983056 JLG983056:JPB983056 JVC983056:JYX983056 KEY983056:KIT983056 KOU983056:KSP983056 KYQ983056:LCL983056 LIM983056:LMH983056 LSI983056:LWD983056 MCE983056:MFZ983056 MMA983056:MPV983056 MVW983056:MZR983056 NFS983056:NJN983056 NPO983056:NTJ983056 NZK983056:ODF983056 OJG983056:ONB983056 OTC983056:OWX983056 PCY983056:PGT983056 PMU983056:PQP983056 PWQ983056:QAL983056 QGM983056:QKH983056 QQI983056:QUD983056 RAE983056:RDZ983056 RKA983056:RNV983056 RTW983056:RXR983056 SDS983056:SHN983056 SNO983056:SRJ983056 SXK983056:TBF983056 THG983056:TLB983056 TRC983056:TUX983056 UAY983056:UET983056 UKU983056:UOP983056 UUQ983056:UYL983056 VEM983056:VIH983056 VOI983056:VSD983056 VYE983056:WBZ983056 WIA983056:WLV983056 WRW983056:WVR983056" xr:uid="{569E431F-4254-4FE0-AE1F-1254CD95BE5B}">
      <formula1>$B$1070:$B$1116</formula1>
    </dataValidation>
    <dataValidation type="list" allowBlank="1" showInputMessage="1" showErrorMessage="1" sqref="FH5:JC5 C5:G5 PD5:SY5 YZ5:ACU5 AIV5:AMQ5 ASR5:AWM5 BCN5:BGI5 BMJ5:BQE5 BWF5:CAA5 CGB5:CJW5 CPX5:CTS5 CZT5:DDO5 DJP5:DNK5 DTL5:DXG5 EDH5:EHC5 END5:EQY5 EWZ5:FAU5 FGV5:FKQ5 FQR5:FUM5 GAN5:GEI5 GKJ5:GOE5 GUF5:GYA5 HEB5:HHW5 HNX5:HRS5 HXT5:IBO5 IHP5:ILK5 IRL5:IVG5 JBH5:JFC5 JLD5:JOY5 JUZ5:JYU5 KEV5:KIQ5 KOR5:KSM5 KYN5:LCI5 LIJ5:LME5 LSF5:LWA5 MCB5:MFW5 MLX5:MPS5 MVT5:MZO5 NFP5:NJK5 NPL5:NTG5 NZH5:ODC5 OJD5:OMY5 OSZ5:OWU5 PCV5:PGQ5 PMR5:PQM5 PWN5:QAI5 QGJ5:QKE5 QQF5:QUA5 RAB5:RDW5 RJX5:RNS5 RTT5:RXO5 SDP5:SHK5 SNL5:SRG5 SXH5:TBC5 THD5:TKY5 TQZ5:TUU5 UAV5:UEQ5 UKR5:UOM5 UUN5:UYI5 VEJ5:VIE5 VOF5:VSA5 VYB5:WBW5 WHX5:WLS5 WRT5:WVO5 C65553:J65553 FK65553:JF65553 PG65553:TB65553 ZC65553:ACX65553 AIY65553:AMT65553 ASU65553:AWP65553 BCQ65553:BGL65553 BMM65553:BQH65553 BWI65553:CAD65553 CGE65553:CJZ65553 CQA65553:CTV65553 CZW65553:DDR65553 DJS65553:DNN65553 DTO65553:DXJ65553 EDK65553:EHF65553 ENG65553:ERB65553 EXC65553:FAX65553 FGY65553:FKT65553 FQU65553:FUP65553 GAQ65553:GEL65553 GKM65553:GOH65553 GUI65553:GYD65553 HEE65553:HHZ65553 HOA65553:HRV65553 HXW65553:IBR65553 IHS65553:ILN65553 IRO65553:IVJ65553 JBK65553:JFF65553 JLG65553:JPB65553 JVC65553:JYX65553 KEY65553:KIT65553 KOU65553:KSP65553 KYQ65553:LCL65553 LIM65553:LMH65553 LSI65553:LWD65553 MCE65553:MFZ65553 MMA65553:MPV65553 MVW65553:MZR65553 NFS65553:NJN65553 NPO65553:NTJ65553 NZK65553:ODF65553 OJG65553:ONB65553 OTC65553:OWX65553 PCY65553:PGT65553 PMU65553:PQP65553 PWQ65553:QAL65553 QGM65553:QKH65553 QQI65553:QUD65553 RAE65553:RDZ65553 RKA65553:RNV65553 RTW65553:RXR65553 SDS65553:SHN65553 SNO65553:SRJ65553 SXK65553:TBF65553 THG65553:TLB65553 TRC65553:TUX65553 UAY65553:UET65553 UKU65553:UOP65553 UUQ65553:UYL65553 VEM65553:VIH65553 VOI65553:VSD65553 VYE65553:WBZ65553 WIA65553:WLV65553 WRW65553:WVR65553 C131089:J131089 FK131089:JF131089 PG131089:TB131089 ZC131089:ACX131089 AIY131089:AMT131089 ASU131089:AWP131089 BCQ131089:BGL131089 BMM131089:BQH131089 BWI131089:CAD131089 CGE131089:CJZ131089 CQA131089:CTV131089 CZW131089:DDR131089 DJS131089:DNN131089 DTO131089:DXJ131089 EDK131089:EHF131089 ENG131089:ERB131089 EXC131089:FAX131089 FGY131089:FKT131089 FQU131089:FUP131089 GAQ131089:GEL131089 GKM131089:GOH131089 GUI131089:GYD131089 HEE131089:HHZ131089 HOA131089:HRV131089 HXW131089:IBR131089 IHS131089:ILN131089 IRO131089:IVJ131089 JBK131089:JFF131089 JLG131089:JPB131089 JVC131089:JYX131089 KEY131089:KIT131089 KOU131089:KSP131089 KYQ131089:LCL131089 LIM131089:LMH131089 LSI131089:LWD131089 MCE131089:MFZ131089 MMA131089:MPV131089 MVW131089:MZR131089 NFS131089:NJN131089 NPO131089:NTJ131089 NZK131089:ODF131089 OJG131089:ONB131089 OTC131089:OWX131089 PCY131089:PGT131089 PMU131089:PQP131089 PWQ131089:QAL131089 QGM131089:QKH131089 QQI131089:QUD131089 RAE131089:RDZ131089 RKA131089:RNV131089 RTW131089:RXR131089 SDS131089:SHN131089 SNO131089:SRJ131089 SXK131089:TBF131089 THG131089:TLB131089 TRC131089:TUX131089 UAY131089:UET131089 UKU131089:UOP131089 UUQ131089:UYL131089 VEM131089:VIH131089 VOI131089:VSD131089 VYE131089:WBZ131089 WIA131089:WLV131089 WRW131089:WVR131089 C196625:J196625 FK196625:JF196625 PG196625:TB196625 ZC196625:ACX196625 AIY196625:AMT196625 ASU196625:AWP196625 BCQ196625:BGL196625 BMM196625:BQH196625 BWI196625:CAD196625 CGE196625:CJZ196625 CQA196625:CTV196625 CZW196625:DDR196625 DJS196625:DNN196625 DTO196625:DXJ196625 EDK196625:EHF196625 ENG196625:ERB196625 EXC196625:FAX196625 FGY196625:FKT196625 FQU196625:FUP196625 GAQ196625:GEL196625 GKM196625:GOH196625 GUI196625:GYD196625 HEE196625:HHZ196625 HOA196625:HRV196625 HXW196625:IBR196625 IHS196625:ILN196625 IRO196625:IVJ196625 JBK196625:JFF196625 JLG196625:JPB196625 JVC196625:JYX196625 KEY196625:KIT196625 KOU196625:KSP196625 KYQ196625:LCL196625 LIM196625:LMH196625 LSI196625:LWD196625 MCE196625:MFZ196625 MMA196625:MPV196625 MVW196625:MZR196625 NFS196625:NJN196625 NPO196625:NTJ196625 NZK196625:ODF196625 OJG196625:ONB196625 OTC196625:OWX196625 PCY196625:PGT196625 PMU196625:PQP196625 PWQ196625:QAL196625 QGM196625:QKH196625 QQI196625:QUD196625 RAE196625:RDZ196625 RKA196625:RNV196625 RTW196625:RXR196625 SDS196625:SHN196625 SNO196625:SRJ196625 SXK196625:TBF196625 THG196625:TLB196625 TRC196625:TUX196625 UAY196625:UET196625 UKU196625:UOP196625 UUQ196625:UYL196625 VEM196625:VIH196625 VOI196625:VSD196625 VYE196625:WBZ196625 WIA196625:WLV196625 WRW196625:WVR196625 C262161:J262161 FK262161:JF262161 PG262161:TB262161 ZC262161:ACX262161 AIY262161:AMT262161 ASU262161:AWP262161 BCQ262161:BGL262161 BMM262161:BQH262161 BWI262161:CAD262161 CGE262161:CJZ262161 CQA262161:CTV262161 CZW262161:DDR262161 DJS262161:DNN262161 DTO262161:DXJ262161 EDK262161:EHF262161 ENG262161:ERB262161 EXC262161:FAX262161 FGY262161:FKT262161 FQU262161:FUP262161 GAQ262161:GEL262161 GKM262161:GOH262161 GUI262161:GYD262161 HEE262161:HHZ262161 HOA262161:HRV262161 HXW262161:IBR262161 IHS262161:ILN262161 IRO262161:IVJ262161 JBK262161:JFF262161 JLG262161:JPB262161 JVC262161:JYX262161 KEY262161:KIT262161 KOU262161:KSP262161 KYQ262161:LCL262161 LIM262161:LMH262161 LSI262161:LWD262161 MCE262161:MFZ262161 MMA262161:MPV262161 MVW262161:MZR262161 NFS262161:NJN262161 NPO262161:NTJ262161 NZK262161:ODF262161 OJG262161:ONB262161 OTC262161:OWX262161 PCY262161:PGT262161 PMU262161:PQP262161 PWQ262161:QAL262161 QGM262161:QKH262161 QQI262161:QUD262161 RAE262161:RDZ262161 RKA262161:RNV262161 RTW262161:RXR262161 SDS262161:SHN262161 SNO262161:SRJ262161 SXK262161:TBF262161 THG262161:TLB262161 TRC262161:TUX262161 UAY262161:UET262161 UKU262161:UOP262161 UUQ262161:UYL262161 VEM262161:VIH262161 VOI262161:VSD262161 VYE262161:WBZ262161 WIA262161:WLV262161 WRW262161:WVR262161 C327697:J327697 FK327697:JF327697 PG327697:TB327697 ZC327697:ACX327697 AIY327697:AMT327697 ASU327697:AWP327697 BCQ327697:BGL327697 BMM327697:BQH327697 BWI327697:CAD327697 CGE327697:CJZ327697 CQA327697:CTV327697 CZW327697:DDR327697 DJS327697:DNN327697 DTO327697:DXJ327697 EDK327697:EHF327697 ENG327697:ERB327697 EXC327697:FAX327697 FGY327697:FKT327697 FQU327697:FUP327697 GAQ327697:GEL327697 GKM327697:GOH327697 GUI327697:GYD327697 HEE327697:HHZ327697 HOA327697:HRV327697 HXW327697:IBR327697 IHS327697:ILN327697 IRO327697:IVJ327697 JBK327697:JFF327697 JLG327697:JPB327697 JVC327697:JYX327697 KEY327697:KIT327697 KOU327697:KSP327697 KYQ327697:LCL327697 LIM327697:LMH327697 LSI327697:LWD327697 MCE327697:MFZ327697 MMA327697:MPV327697 MVW327697:MZR327697 NFS327697:NJN327697 NPO327697:NTJ327697 NZK327697:ODF327697 OJG327697:ONB327697 OTC327697:OWX327697 PCY327697:PGT327697 PMU327697:PQP327697 PWQ327697:QAL327697 QGM327697:QKH327697 QQI327697:QUD327697 RAE327697:RDZ327697 RKA327697:RNV327697 RTW327697:RXR327697 SDS327697:SHN327697 SNO327697:SRJ327697 SXK327697:TBF327697 THG327697:TLB327697 TRC327697:TUX327697 UAY327697:UET327697 UKU327697:UOP327697 UUQ327697:UYL327697 VEM327697:VIH327697 VOI327697:VSD327697 VYE327697:WBZ327697 WIA327697:WLV327697 WRW327697:WVR327697 C393233:J393233 FK393233:JF393233 PG393233:TB393233 ZC393233:ACX393233 AIY393233:AMT393233 ASU393233:AWP393233 BCQ393233:BGL393233 BMM393233:BQH393233 BWI393233:CAD393233 CGE393233:CJZ393233 CQA393233:CTV393233 CZW393233:DDR393233 DJS393233:DNN393233 DTO393233:DXJ393233 EDK393233:EHF393233 ENG393233:ERB393233 EXC393233:FAX393233 FGY393233:FKT393233 FQU393233:FUP393233 GAQ393233:GEL393233 GKM393233:GOH393233 GUI393233:GYD393233 HEE393233:HHZ393233 HOA393233:HRV393233 HXW393233:IBR393233 IHS393233:ILN393233 IRO393233:IVJ393233 JBK393233:JFF393233 JLG393233:JPB393233 JVC393233:JYX393233 KEY393233:KIT393233 KOU393233:KSP393233 KYQ393233:LCL393233 LIM393233:LMH393233 LSI393233:LWD393233 MCE393233:MFZ393233 MMA393233:MPV393233 MVW393233:MZR393233 NFS393233:NJN393233 NPO393233:NTJ393233 NZK393233:ODF393233 OJG393233:ONB393233 OTC393233:OWX393233 PCY393233:PGT393233 PMU393233:PQP393233 PWQ393233:QAL393233 QGM393233:QKH393233 QQI393233:QUD393233 RAE393233:RDZ393233 RKA393233:RNV393233 RTW393233:RXR393233 SDS393233:SHN393233 SNO393233:SRJ393233 SXK393233:TBF393233 THG393233:TLB393233 TRC393233:TUX393233 UAY393233:UET393233 UKU393233:UOP393233 UUQ393233:UYL393233 VEM393233:VIH393233 VOI393233:VSD393233 VYE393233:WBZ393233 WIA393233:WLV393233 WRW393233:WVR393233 C458769:J458769 FK458769:JF458769 PG458769:TB458769 ZC458769:ACX458769 AIY458769:AMT458769 ASU458769:AWP458769 BCQ458769:BGL458769 BMM458769:BQH458769 BWI458769:CAD458769 CGE458769:CJZ458769 CQA458769:CTV458769 CZW458769:DDR458769 DJS458769:DNN458769 DTO458769:DXJ458769 EDK458769:EHF458769 ENG458769:ERB458769 EXC458769:FAX458769 FGY458769:FKT458769 FQU458769:FUP458769 GAQ458769:GEL458769 GKM458769:GOH458769 GUI458769:GYD458769 HEE458769:HHZ458769 HOA458769:HRV458769 HXW458769:IBR458769 IHS458769:ILN458769 IRO458769:IVJ458769 JBK458769:JFF458769 JLG458769:JPB458769 JVC458769:JYX458769 KEY458769:KIT458769 KOU458769:KSP458769 KYQ458769:LCL458769 LIM458769:LMH458769 LSI458769:LWD458769 MCE458769:MFZ458769 MMA458769:MPV458769 MVW458769:MZR458769 NFS458769:NJN458769 NPO458769:NTJ458769 NZK458769:ODF458769 OJG458769:ONB458769 OTC458769:OWX458769 PCY458769:PGT458769 PMU458769:PQP458769 PWQ458769:QAL458769 QGM458769:QKH458769 QQI458769:QUD458769 RAE458769:RDZ458769 RKA458769:RNV458769 RTW458769:RXR458769 SDS458769:SHN458769 SNO458769:SRJ458769 SXK458769:TBF458769 THG458769:TLB458769 TRC458769:TUX458769 UAY458769:UET458769 UKU458769:UOP458769 UUQ458769:UYL458769 VEM458769:VIH458769 VOI458769:VSD458769 VYE458769:WBZ458769 WIA458769:WLV458769 WRW458769:WVR458769 C524305:J524305 FK524305:JF524305 PG524305:TB524305 ZC524305:ACX524305 AIY524305:AMT524305 ASU524305:AWP524305 BCQ524305:BGL524305 BMM524305:BQH524305 BWI524305:CAD524305 CGE524305:CJZ524305 CQA524305:CTV524305 CZW524305:DDR524305 DJS524305:DNN524305 DTO524305:DXJ524305 EDK524305:EHF524305 ENG524305:ERB524305 EXC524305:FAX524305 FGY524305:FKT524305 FQU524305:FUP524305 GAQ524305:GEL524305 GKM524305:GOH524305 GUI524305:GYD524305 HEE524305:HHZ524305 HOA524305:HRV524305 HXW524305:IBR524305 IHS524305:ILN524305 IRO524305:IVJ524305 JBK524305:JFF524305 JLG524305:JPB524305 JVC524305:JYX524305 KEY524305:KIT524305 KOU524305:KSP524305 KYQ524305:LCL524305 LIM524305:LMH524305 LSI524305:LWD524305 MCE524305:MFZ524305 MMA524305:MPV524305 MVW524305:MZR524305 NFS524305:NJN524305 NPO524305:NTJ524305 NZK524305:ODF524305 OJG524305:ONB524305 OTC524305:OWX524305 PCY524305:PGT524305 PMU524305:PQP524305 PWQ524305:QAL524305 QGM524305:QKH524305 QQI524305:QUD524305 RAE524305:RDZ524305 RKA524305:RNV524305 RTW524305:RXR524305 SDS524305:SHN524305 SNO524305:SRJ524305 SXK524305:TBF524305 THG524305:TLB524305 TRC524305:TUX524305 UAY524305:UET524305 UKU524305:UOP524305 UUQ524305:UYL524305 VEM524305:VIH524305 VOI524305:VSD524305 VYE524305:WBZ524305 WIA524305:WLV524305 WRW524305:WVR524305 C589841:J589841 FK589841:JF589841 PG589841:TB589841 ZC589841:ACX589841 AIY589841:AMT589841 ASU589841:AWP589841 BCQ589841:BGL589841 BMM589841:BQH589841 BWI589841:CAD589841 CGE589841:CJZ589841 CQA589841:CTV589841 CZW589841:DDR589841 DJS589841:DNN589841 DTO589841:DXJ589841 EDK589841:EHF589841 ENG589841:ERB589841 EXC589841:FAX589841 FGY589841:FKT589841 FQU589841:FUP589841 GAQ589841:GEL589841 GKM589841:GOH589841 GUI589841:GYD589841 HEE589841:HHZ589841 HOA589841:HRV589841 HXW589841:IBR589841 IHS589841:ILN589841 IRO589841:IVJ589841 JBK589841:JFF589841 JLG589841:JPB589841 JVC589841:JYX589841 KEY589841:KIT589841 KOU589841:KSP589841 KYQ589841:LCL589841 LIM589841:LMH589841 LSI589841:LWD589841 MCE589841:MFZ589841 MMA589841:MPV589841 MVW589841:MZR589841 NFS589841:NJN589841 NPO589841:NTJ589841 NZK589841:ODF589841 OJG589841:ONB589841 OTC589841:OWX589841 PCY589841:PGT589841 PMU589841:PQP589841 PWQ589841:QAL589841 QGM589841:QKH589841 QQI589841:QUD589841 RAE589841:RDZ589841 RKA589841:RNV589841 RTW589841:RXR589841 SDS589841:SHN589841 SNO589841:SRJ589841 SXK589841:TBF589841 THG589841:TLB589841 TRC589841:TUX589841 UAY589841:UET589841 UKU589841:UOP589841 UUQ589841:UYL589841 VEM589841:VIH589841 VOI589841:VSD589841 VYE589841:WBZ589841 WIA589841:WLV589841 WRW589841:WVR589841 C655377:J655377 FK655377:JF655377 PG655377:TB655377 ZC655377:ACX655377 AIY655377:AMT655377 ASU655377:AWP655377 BCQ655377:BGL655377 BMM655377:BQH655377 BWI655377:CAD655377 CGE655377:CJZ655377 CQA655377:CTV655377 CZW655377:DDR655377 DJS655377:DNN655377 DTO655377:DXJ655377 EDK655377:EHF655377 ENG655377:ERB655377 EXC655377:FAX655377 FGY655377:FKT655377 FQU655377:FUP655377 GAQ655377:GEL655377 GKM655377:GOH655377 GUI655377:GYD655377 HEE655377:HHZ655377 HOA655377:HRV655377 HXW655377:IBR655377 IHS655377:ILN655377 IRO655377:IVJ655377 JBK655377:JFF655377 JLG655377:JPB655377 JVC655377:JYX655377 KEY655377:KIT655377 KOU655377:KSP655377 KYQ655377:LCL655377 LIM655377:LMH655377 LSI655377:LWD655377 MCE655377:MFZ655377 MMA655377:MPV655377 MVW655377:MZR655377 NFS655377:NJN655377 NPO655377:NTJ655377 NZK655377:ODF655377 OJG655377:ONB655377 OTC655377:OWX655377 PCY655377:PGT655377 PMU655377:PQP655377 PWQ655377:QAL655377 QGM655377:QKH655377 QQI655377:QUD655377 RAE655377:RDZ655377 RKA655377:RNV655377 RTW655377:RXR655377 SDS655377:SHN655377 SNO655377:SRJ655377 SXK655377:TBF655377 THG655377:TLB655377 TRC655377:TUX655377 UAY655377:UET655377 UKU655377:UOP655377 UUQ655377:UYL655377 VEM655377:VIH655377 VOI655377:VSD655377 VYE655377:WBZ655377 WIA655377:WLV655377 WRW655377:WVR655377 C720913:J720913 FK720913:JF720913 PG720913:TB720913 ZC720913:ACX720913 AIY720913:AMT720913 ASU720913:AWP720913 BCQ720913:BGL720913 BMM720913:BQH720913 BWI720913:CAD720913 CGE720913:CJZ720913 CQA720913:CTV720913 CZW720913:DDR720913 DJS720913:DNN720913 DTO720913:DXJ720913 EDK720913:EHF720913 ENG720913:ERB720913 EXC720913:FAX720913 FGY720913:FKT720913 FQU720913:FUP720913 GAQ720913:GEL720913 GKM720913:GOH720913 GUI720913:GYD720913 HEE720913:HHZ720913 HOA720913:HRV720913 HXW720913:IBR720913 IHS720913:ILN720913 IRO720913:IVJ720913 JBK720913:JFF720913 JLG720913:JPB720913 JVC720913:JYX720913 KEY720913:KIT720913 KOU720913:KSP720913 KYQ720913:LCL720913 LIM720913:LMH720913 LSI720913:LWD720913 MCE720913:MFZ720913 MMA720913:MPV720913 MVW720913:MZR720913 NFS720913:NJN720913 NPO720913:NTJ720913 NZK720913:ODF720913 OJG720913:ONB720913 OTC720913:OWX720913 PCY720913:PGT720913 PMU720913:PQP720913 PWQ720913:QAL720913 QGM720913:QKH720913 QQI720913:QUD720913 RAE720913:RDZ720913 RKA720913:RNV720913 RTW720913:RXR720913 SDS720913:SHN720913 SNO720913:SRJ720913 SXK720913:TBF720913 THG720913:TLB720913 TRC720913:TUX720913 UAY720913:UET720913 UKU720913:UOP720913 UUQ720913:UYL720913 VEM720913:VIH720913 VOI720913:VSD720913 VYE720913:WBZ720913 WIA720913:WLV720913 WRW720913:WVR720913 C786449:J786449 FK786449:JF786449 PG786449:TB786449 ZC786449:ACX786449 AIY786449:AMT786449 ASU786449:AWP786449 BCQ786449:BGL786449 BMM786449:BQH786449 BWI786449:CAD786449 CGE786449:CJZ786449 CQA786449:CTV786449 CZW786449:DDR786449 DJS786449:DNN786449 DTO786449:DXJ786449 EDK786449:EHF786449 ENG786449:ERB786449 EXC786449:FAX786449 FGY786449:FKT786449 FQU786449:FUP786449 GAQ786449:GEL786449 GKM786449:GOH786449 GUI786449:GYD786449 HEE786449:HHZ786449 HOA786449:HRV786449 HXW786449:IBR786449 IHS786449:ILN786449 IRO786449:IVJ786449 JBK786449:JFF786449 JLG786449:JPB786449 JVC786449:JYX786449 KEY786449:KIT786449 KOU786449:KSP786449 KYQ786449:LCL786449 LIM786449:LMH786449 LSI786449:LWD786449 MCE786449:MFZ786449 MMA786449:MPV786449 MVW786449:MZR786449 NFS786449:NJN786449 NPO786449:NTJ786449 NZK786449:ODF786449 OJG786449:ONB786449 OTC786449:OWX786449 PCY786449:PGT786449 PMU786449:PQP786449 PWQ786449:QAL786449 QGM786449:QKH786449 QQI786449:QUD786449 RAE786449:RDZ786449 RKA786449:RNV786449 RTW786449:RXR786449 SDS786449:SHN786449 SNO786449:SRJ786449 SXK786449:TBF786449 THG786449:TLB786449 TRC786449:TUX786449 UAY786449:UET786449 UKU786449:UOP786449 UUQ786449:UYL786449 VEM786449:VIH786449 VOI786449:VSD786449 VYE786449:WBZ786449 WIA786449:WLV786449 WRW786449:WVR786449 C851985:J851985 FK851985:JF851985 PG851985:TB851985 ZC851985:ACX851985 AIY851985:AMT851985 ASU851985:AWP851985 BCQ851985:BGL851985 BMM851985:BQH851985 BWI851985:CAD851985 CGE851985:CJZ851985 CQA851985:CTV851985 CZW851985:DDR851985 DJS851985:DNN851985 DTO851985:DXJ851985 EDK851985:EHF851985 ENG851985:ERB851985 EXC851985:FAX851985 FGY851985:FKT851985 FQU851985:FUP851985 GAQ851985:GEL851985 GKM851985:GOH851985 GUI851985:GYD851985 HEE851985:HHZ851985 HOA851985:HRV851985 HXW851985:IBR851985 IHS851985:ILN851985 IRO851985:IVJ851985 JBK851985:JFF851985 JLG851985:JPB851985 JVC851985:JYX851985 KEY851985:KIT851985 KOU851985:KSP851985 KYQ851985:LCL851985 LIM851985:LMH851985 LSI851985:LWD851985 MCE851985:MFZ851985 MMA851985:MPV851985 MVW851985:MZR851985 NFS851985:NJN851985 NPO851985:NTJ851985 NZK851985:ODF851985 OJG851985:ONB851985 OTC851985:OWX851985 PCY851985:PGT851985 PMU851985:PQP851985 PWQ851985:QAL851985 QGM851985:QKH851985 QQI851985:QUD851985 RAE851985:RDZ851985 RKA851985:RNV851985 RTW851985:RXR851985 SDS851985:SHN851985 SNO851985:SRJ851985 SXK851985:TBF851985 THG851985:TLB851985 TRC851985:TUX851985 UAY851985:UET851985 UKU851985:UOP851985 UUQ851985:UYL851985 VEM851985:VIH851985 VOI851985:VSD851985 VYE851985:WBZ851985 WIA851985:WLV851985 WRW851985:WVR851985 C917521:J917521 FK917521:JF917521 PG917521:TB917521 ZC917521:ACX917521 AIY917521:AMT917521 ASU917521:AWP917521 BCQ917521:BGL917521 BMM917521:BQH917521 BWI917521:CAD917521 CGE917521:CJZ917521 CQA917521:CTV917521 CZW917521:DDR917521 DJS917521:DNN917521 DTO917521:DXJ917521 EDK917521:EHF917521 ENG917521:ERB917521 EXC917521:FAX917521 FGY917521:FKT917521 FQU917521:FUP917521 GAQ917521:GEL917521 GKM917521:GOH917521 GUI917521:GYD917521 HEE917521:HHZ917521 HOA917521:HRV917521 HXW917521:IBR917521 IHS917521:ILN917521 IRO917521:IVJ917521 JBK917521:JFF917521 JLG917521:JPB917521 JVC917521:JYX917521 KEY917521:KIT917521 KOU917521:KSP917521 KYQ917521:LCL917521 LIM917521:LMH917521 LSI917521:LWD917521 MCE917521:MFZ917521 MMA917521:MPV917521 MVW917521:MZR917521 NFS917521:NJN917521 NPO917521:NTJ917521 NZK917521:ODF917521 OJG917521:ONB917521 OTC917521:OWX917521 PCY917521:PGT917521 PMU917521:PQP917521 PWQ917521:QAL917521 QGM917521:QKH917521 QQI917521:QUD917521 RAE917521:RDZ917521 RKA917521:RNV917521 RTW917521:RXR917521 SDS917521:SHN917521 SNO917521:SRJ917521 SXK917521:TBF917521 THG917521:TLB917521 TRC917521:TUX917521 UAY917521:UET917521 UKU917521:UOP917521 UUQ917521:UYL917521 VEM917521:VIH917521 VOI917521:VSD917521 VYE917521:WBZ917521 WIA917521:WLV917521 WRW917521:WVR917521 C983057:J983057 FK983057:JF983057 PG983057:TB983057 ZC983057:ACX983057 AIY983057:AMT983057 ASU983057:AWP983057 BCQ983057:BGL983057 BMM983057:BQH983057 BWI983057:CAD983057 CGE983057:CJZ983057 CQA983057:CTV983057 CZW983057:DDR983057 DJS983057:DNN983057 DTO983057:DXJ983057 EDK983057:EHF983057 ENG983057:ERB983057 EXC983057:FAX983057 FGY983057:FKT983057 FQU983057:FUP983057 GAQ983057:GEL983057 GKM983057:GOH983057 GUI983057:GYD983057 HEE983057:HHZ983057 HOA983057:HRV983057 HXW983057:IBR983057 IHS983057:ILN983057 IRO983057:IVJ983057 JBK983057:JFF983057 JLG983057:JPB983057 JVC983057:JYX983057 KEY983057:KIT983057 KOU983057:KSP983057 KYQ983057:LCL983057 LIM983057:LMH983057 LSI983057:LWD983057 MCE983057:MFZ983057 MMA983057:MPV983057 MVW983057:MZR983057 NFS983057:NJN983057 NPO983057:NTJ983057 NZK983057:ODF983057 OJG983057:ONB983057 OTC983057:OWX983057 PCY983057:PGT983057 PMU983057:PQP983057 PWQ983057:QAL983057 QGM983057:QKH983057 QQI983057:QUD983057 RAE983057:RDZ983057 RKA983057:RNV983057 RTW983057:RXR983057 SDS983057:SHN983057 SNO983057:SRJ983057 SXK983057:TBF983057 THG983057:TLB983057 TRC983057:TUX983057 UAY983057:UET983057 UKU983057:UOP983057 UUQ983057:UYL983057 VEM983057:VIH983057 VOI983057:VSD983057 VYE983057:WBZ983057 WIA983057:WLV983057 WRW983057:WVR983057" xr:uid="{5EDE6C6B-1B2F-45CF-9613-BFEA8E870CC1}">
      <formula1>$C$179:$C$180</formula1>
    </dataValidation>
    <dataValidation type="list" allowBlank="1" showDropDown="1" showInputMessage="1" showErrorMessage="1" promptTitle="選択してください" sqref="C5 D5:G5" xr:uid="{B59E67BC-0CD4-4BF6-9A84-AD120691E045}">
      <formula1>"単車、トレーラー"</formula1>
    </dataValidation>
  </dataValidations>
  <pageMargins left="0.25" right="0.25" top="0.75" bottom="0.75" header="0.3" footer="0.3"/>
  <pageSetup paperSize="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FEEB3-AFF6-4C1A-8290-A6CB431396E4}">
  <dimension ref="A1:E49"/>
  <sheetViews>
    <sheetView workbookViewId="0">
      <selection activeCell="C6" sqref="C6"/>
    </sheetView>
  </sheetViews>
  <sheetFormatPr defaultRowHeight="18.75" x14ac:dyDescent="0.4"/>
  <cols>
    <col min="1" max="1" width="11.375" customWidth="1"/>
    <col min="2" max="2" width="13" bestFit="1" customWidth="1"/>
    <col min="3" max="3" width="21.375" bestFit="1" customWidth="1"/>
    <col min="4" max="4" width="13" bestFit="1" customWidth="1"/>
    <col min="5" max="5" width="11.25" bestFit="1" customWidth="1"/>
  </cols>
  <sheetData>
    <row r="1" spans="1:5" x14ac:dyDescent="0.4">
      <c r="A1" t="s">
        <v>356</v>
      </c>
    </row>
    <row r="2" spans="1:5" x14ac:dyDescent="0.4">
      <c r="A2" s="1" t="s">
        <v>70</v>
      </c>
      <c r="B2" s="1" t="s">
        <v>71</v>
      </c>
      <c r="C2" s="1" t="s">
        <v>118</v>
      </c>
      <c r="D2" s="1" t="s">
        <v>71</v>
      </c>
      <c r="E2" s="1" t="s">
        <v>197</v>
      </c>
    </row>
    <row r="3" spans="1:5" x14ac:dyDescent="0.4">
      <c r="A3" s="1" t="s">
        <v>0</v>
      </c>
      <c r="B3" s="1">
        <v>2118</v>
      </c>
      <c r="C3" s="1">
        <v>1867</v>
      </c>
      <c r="D3" s="1" t="s">
        <v>119</v>
      </c>
      <c r="E3" s="1" t="s">
        <v>119</v>
      </c>
    </row>
    <row r="4" spans="1:5" x14ac:dyDescent="0.4">
      <c r="A4" s="1" t="s">
        <v>72</v>
      </c>
      <c r="B4" s="1">
        <v>1680</v>
      </c>
      <c r="C4" s="1">
        <v>1504</v>
      </c>
      <c r="D4" s="1" t="s">
        <v>120</v>
      </c>
      <c r="E4" s="1" t="s">
        <v>121</v>
      </c>
    </row>
    <row r="5" spans="1:5" x14ac:dyDescent="0.4">
      <c r="A5" s="1" t="s">
        <v>73</v>
      </c>
      <c r="B5" s="1">
        <v>1643</v>
      </c>
      <c r="C5" s="1">
        <v>1488</v>
      </c>
      <c r="D5" s="1" t="s">
        <v>122</v>
      </c>
      <c r="E5" s="1" t="s">
        <v>123</v>
      </c>
    </row>
    <row r="6" spans="1:5" x14ac:dyDescent="0.4">
      <c r="A6" s="1" t="s">
        <v>74</v>
      </c>
      <c r="B6" s="1">
        <v>1469</v>
      </c>
      <c r="C6" s="1">
        <v>1282</v>
      </c>
      <c r="D6" s="1" t="s">
        <v>124</v>
      </c>
      <c r="E6" s="1" t="s">
        <v>125</v>
      </c>
    </row>
    <row r="7" spans="1:5" x14ac:dyDescent="0.4">
      <c r="A7" s="1" t="s">
        <v>75</v>
      </c>
      <c r="B7" s="1">
        <v>1502</v>
      </c>
      <c r="C7" s="1">
        <v>1325</v>
      </c>
      <c r="D7" s="1" t="s">
        <v>126</v>
      </c>
      <c r="E7" s="1" t="s">
        <v>127</v>
      </c>
    </row>
    <row r="8" spans="1:5" x14ac:dyDescent="0.4">
      <c r="A8" s="1" t="s">
        <v>76</v>
      </c>
      <c r="B8" s="1">
        <v>1392</v>
      </c>
      <c r="C8" s="1">
        <v>1223</v>
      </c>
      <c r="D8" s="1" t="s">
        <v>128</v>
      </c>
      <c r="E8" s="1" t="s">
        <v>129</v>
      </c>
    </row>
    <row r="9" spans="1:5" x14ac:dyDescent="0.4">
      <c r="A9" s="1" t="s">
        <v>77</v>
      </c>
      <c r="B9" s="1">
        <v>1389</v>
      </c>
      <c r="C9" s="1">
        <v>1203</v>
      </c>
      <c r="D9" s="1" t="s">
        <v>130</v>
      </c>
      <c r="E9" s="1" t="s">
        <v>131</v>
      </c>
    </row>
    <row r="10" spans="1:5" x14ac:dyDescent="0.4">
      <c r="A10" s="1" t="s">
        <v>78</v>
      </c>
      <c r="B10" s="1">
        <v>1252</v>
      </c>
      <c r="C10" s="1">
        <v>1065</v>
      </c>
      <c r="D10" s="1" t="s">
        <v>132</v>
      </c>
      <c r="E10" s="1" t="s">
        <v>133</v>
      </c>
    </row>
    <row r="11" spans="1:5" x14ac:dyDescent="0.4">
      <c r="A11" s="1" t="s">
        <v>79</v>
      </c>
      <c r="B11" s="1">
        <v>1231</v>
      </c>
      <c r="C11" s="1">
        <v>1045</v>
      </c>
      <c r="D11" s="1" t="s">
        <v>134</v>
      </c>
      <c r="E11" s="1" t="s">
        <v>135</v>
      </c>
    </row>
    <row r="12" spans="1:5" x14ac:dyDescent="0.4">
      <c r="A12" s="1" t="s">
        <v>80</v>
      </c>
      <c r="B12" s="1">
        <v>1148</v>
      </c>
      <c r="C12" s="1">
        <v>962</v>
      </c>
      <c r="D12" s="1" t="s">
        <v>136</v>
      </c>
      <c r="E12" s="1" t="s">
        <v>137</v>
      </c>
    </row>
    <row r="13" spans="1:5" x14ac:dyDescent="0.4">
      <c r="A13" s="1" t="s">
        <v>81</v>
      </c>
      <c r="B13" s="1">
        <v>1164</v>
      </c>
      <c r="C13" s="1">
        <v>978</v>
      </c>
      <c r="D13" s="1" t="s">
        <v>138</v>
      </c>
      <c r="E13" s="1" t="s">
        <v>139</v>
      </c>
    </row>
    <row r="14" spans="1:5" x14ac:dyDescent="0.4">
      <c r="A14" s="1" t="s">
        <v>82</v>
      </c>
      <c r="B14" s="1">
        <v>1179</v>
      </c>
      <c r="C14" s="1">
        <v>993</v>
      </c>
      <c r="D14" s="1" t="s">
        <v>136</v>
      </c>
      <c r="E14" s="1" t="s">
        <v>137</v>
      </c>
    </row>
    <row r="15" spans="1:5" x14ac:dyDescent="0.4">
      <c r="A15" s="1" t="s">
        <v>83</v>
      </c>
      <c r="B15" s="1">
        <v>1135</v>
      </c>
      <c r="C15" s="1">
        <v>949</v>
      </c>
      <c r="D15" s="1" t="s">
        <v>140</v>
      </c>
      <c r="E15" s="1" t="s">
        <v>141</v>
      </c>
    </row>
    <row r="16" spans="1:5" x14ac:dyDescent="0.4">
      <c r="A16" s="1" t="s">
        <v>84</v>
      </c>
      <c r="B16" s="1">
        <v>1124</v>
      </c>
      <c r="C16" s="1">
        <v>938</v>
      </c>
      <c r="D16" s="1" t="s">
        <v>142</v>
      </c>
      <c r="E16" s="1" t="s">
        <v>143</v>
      </c>
    </row>
    <row r="17" spans="1:5" x14ac:dyDescent="0.4">
      <c r="A17" s="1" t="s">
        <v>85</v>
      </c>
      <c r="B17" s="1">
        <v>1218</v>
      </c>
      <c r="C17" s="1">
        <v>1056</v>
      </c>
      <c r="D17" s="1" t="s">
        <v>135</v>
      </c>
      <c r="E17" s="1" t="s">
        <v>144</v>
      </c>
    </row>
    <row r="18" spans="1:5" x14ac:dyDescent="0.4">
      <c r="A18" s="1" t="s">
        <v>86</v>
      </c>
      <c r="B18" s="1">
        <v>994</v>
      </c>
      <c r="C18" s="1">
        <v>818</v>
      </c>
      <c r="D18" s="1" t="s">
        <v>145</v>
      </c>
      <c r="E18" s="1" t="s">
        <v>146</v>
      </c>
    </row>
    <row r="19" spans="1:5" x14ac:dyDescent="0.4">
      <c r="A19" s="1" t="s">
        <v>87</v>
      </c>
      <c r="B19" s="1">
        <v>931</v>
      </c>
      <c r="C19" s="1">
        <v>755</v>
      </c>
      <c r="D19" s="1" t="s">
        <v>147</v>
      </c>
      <c r="E19" s="1" t="s">
        <v>148</v>
      </c>
    </row>
    <row r="20" spans="1:5" x14ac:dyDescent="0.4">
      <c r="A20" s="1" t="s">
        <v>88</v>
      </c>
      <c r="B20" s="1">
        <v>857</v>
      </c>
      <c r="C20" s="1">
        <v>681</v>
      </c>
      <c r="D20" s="1" t="s">
        <v>149</v>
      </c>
      <c r="E20" s="1" t="s">
        <v>150</v>
      </c>
    </row>
    <row r="21" spans="1:5" x14ac:dyDescent="0.4">
      <c r="A21" s="1" t="s">
        <v>89</v>
      </c>
      <c r="B21" s="1">
        <v>1065</v>
      </c>
      <c r="C21" s="1">
        <v>875</v>
      </c>
      <c r="D21" s="1" t="s">
        <v>151</v>
      </c>
      <c r="E21" s="1" t="s">
        <v>152</v>
      </c>
    </row>
    <row r="22" spans="1:5" x14ac:dyDescent="0.4">
      <c r="A22" s="1" t="s">
        <v>90</v>
      </c>
      <c r="B22" s="1">
        <v>1082</v>
      </c>
      <c r="C22" s="1">
        <v>896</v>
      </c>
      <c r="D22" s="1" t="s">
        <v>153</v>
      </c>
      <c r="E22" s="1" t="s">
        <v>154</v>
      </c>
    </row>
    <row r="23" spans="1:5" x14ac:dyDescent="0.4">
      <c r="A23" s="1" t="s">
        <v>91</v>
      </c>
      <c r="B23" s="1">
        <v>811</v>
      </c>
      <c r="C23" s="1">
        <v>625</v>
      </c>
      <c r="D23" s="1" t="s">
        <v>155</v>
      </c>
      <c r="E23" s="1" t="s">
        <v>156</v>
      </c>
    </row>
    <row r="24" spans="1:5" x14ac:dyDescent="0.4">
      <c r="A24" s="1" t="s">
        <v>92</v>
      </c>
      <c r="B24" s="1">
        <v>966</v>
      </c>
      <c r="C24" s="1">
        <v>781</v>
      </c>
      <c r="D24" s="1" t="s">
        <v>157</v>
      </c>
      <c r="E24" s="1" t="s">
        <v>158</v>
      </c>
    </row>
    <row r="25" spans="1:5" x14ac:dyDescent="0.4">
      <c r="A25" s="1" t="s">
        <v>93</v>
      </c>
      <c r="B25" s="1">
        <v>812</v>
      </c>
      <c r="C25" s="1">
        <v>625</v>
      </c>
      <c r="D25" s="1" t="s">
        <v>159</v>
      </c>
      <c r="E25" s="1" t="s">
        <v>160</v>
      </c>
    </row>
    <row r="26" spans="1:5" x14ac:dyDescent="0.4">
      <c r="A26" s="1" t="s">
        <v>94</v>
      </c>
      <c r="B26" s="1">
        <v>783</v>
      </c>
      <c r="C26" s="1">
        <v>596</v>
      </c>
      <c r="D26" s="1" t="s">
        <v>161</v>
      </c>
      <c r="E26" s="1" t="s">
        <v>162</v>
      </c>
    </row>
    <row r="27" spans="1:5" x14ac:dyDescent="0.4">
      <c r="A27" s="1" t="s">
        <v>95</v>
      </c>
      <c r="B27" s="1">
        <v>697</v>
      </c>
      <c r="C27" s="1">
        <v>510</v>
      </c>
      <c r="D27" s="1" t="s">
        <v>163</v>
      </c>
      <c r="E27" s="1" t="s">
        <v>164</v>
      </c>
    </row>
    <row r="28" spans="1:5" x14ac:dyDescent="0.4">
      <c r="A28" s="1" t="s">
        <v>96</v>
      </c>
      <c r="B28" s="1">
        <v>690</v>
      </c>
      <c r="C28" s="1">
        <v>504</v>
      </c>
      <c r="D28" s="1" t="s">
        <v>165</v>
      </c>
      <c r="E28" s="1" t="s">
        <v>166</v>
      </c>
    </row>
    <row r="29" spans="1:5" x14ac:dyDescent="0.4">
      <c r="A29" s="1" t="s">
        <v>117</v>
      </c>
      <c r="B29" s="1">
        <v>663</v>
      </c>
      <c r="C29" s="1">
        <v>465</v>
      </c>
      <c r="D29" s="1" t="s">
        <v>167</v>
      </c>
      <c r="E29" s="1" t="s">
        <v>168</v>
      </c>
    </row>
    <row r="30" spans="1:5" x14ac:dyDescent="0.4">
      <c r="A30" s="1" t="s">
        <v>97</v>
      </c>
      <c r="B30" s="1">
        <v>627</v>
      </c>
      <c r="C30" s="1">
        <v>430</v>
      </c>
      <c r="D30" s="1" t="s">
        <v>169</v>
      </c>
      <c r="E30" s="1" t="s">
        <v>170</v>
      </c>
    </row>
    <row r="31" spans="1:5" x14ac:dyDescent="0.4">
      <c r="A31" s="1" t="s">
        <v>98</v>
      </c>
      <c r="B31" s="1">
        <v>695</v>
      </c>
      <c r="C31" s="1">
        <v>494</v>
      </c>
      <c r="D31" s="1" t="s">
        <v>171</v>
      </c>
      <c r="E31" s="1" t="s">
        <v>172</v>
      </c>
    </row>
    <row r="32" spans="1:5" x14ac:dyDescent="0.4">
      <c r="A32" s="1" t="s">
        <v>99</v>
      </c>
      <c r="B32" s="1">
        <v>724</v>
      </c>
      <c r="C32" s="1">
        <v>395</v>
      </c>
      <c r="D32" s="1" t="s">
        <v>173</v>
      </c>
      <c r="E32" s="1" t="s">
        <v>174</v>
      </c>
    </row>
    <row r="33" spans="1:5" x14ac:dyDescent="0.4">
      <c r="A33" s="1" t="s">
        <v>100</v>
      </c>
      <c r="B33" s="1">
        <v>598</v>
      </c>
      <c r="C33" s="1">
        <v>471</v>
      </c>
      <c r="D33" s="1" t="s">
        <v>175</v>
      </c>
      <c r="E33" s="2" t="s">
        <v>176</v>
      </c>
    </row>
    <row r="34" spans="1:5" x14ac:dyDescent="0.4">
      <c r="A34" s="1" t="s">
        <v>101</v>
      </c>
      <c r="B34" s="1">
        <v>483</v>
      </c>
      <c r="C34" s="1">
        <v>381</v>
      </c>
      <c r="D34" s="1" t="s">
        <v>177</v>
      </c>
      <c r="E34" s="1" t="s">
        <v>178</v>
      </c>
    </row>
    <row r="35" spans="1:5" x14ac:dyDescent="0.4">
      <c r="A35" s="1" t="s">
        <v>102</v>
      </c>
      <c r="B35" s="1">
        <v>496</v>
      </c>
      <c r="C35" s="1">
        <v>329</v>
      </c>
      <c r="D35" s="1" t="s">
        <v>179</v>
      </c>
      <c r="E35" s="1" t="s">
        <v>180</v>
      </c>
    </row>
    <row r="36" spans="1:5" x14ac:dyDescent="0.4">
      <c r="A36" s="1" t="s">
        <v>103</v>
      </c>
      <c r="B36" s="1">
        <v>333</v>
      </c>
      <c r="C36" s="1">
        <v>353</v>
      </c>
      <c r="D36" s="1" t="s">
        <v>181</v>
      </c>
      <c r="E36" s="1" t="s">
        <v>182</v>
      </c>
    </row>
    <row r="37" spans="1:5" x14ac:dyDescent="0.4">
      <c r="A37" s="1" t="s">
        <v>104</v>
      </c>
      <c r="B37" s="1">
        <v>209</v>
      </c>
      <c r="C37" s="1"/>
      <c r="D37" s="1" t="s">
        <v>183</v>
      </c>
      <c r="E37" s="1"/>
    </row>
    <row r="38" spans="1:5" x14ac:dyDescent="0.4">
      <c r="A38" s="1" t="s">
        <v>105</v>
      </c>
      <c r="B38" s="1">
        <v>603</v>
      </c>
      <c r="C38" s="1">
        <v>334</v>
      </c>
      <c r="D38" s="1" t="s">
        <v>184</v>
      </c>
      <c r="E38" s="1" t="s">
        <v>185</v>
      </c>
    </row>
    <row r="39" spans="1:5" x14ac:dyDescent="0.4">
      <c r="A39" s="1" t="s">
        <v>106</v>
      </c>
      <c r="B39" s="1">
        <v>538</v>
      </c>
      <c r="C39" s="1">
        <v>297</v>
      </c>
      <c r="D39" s="1" t="s">
        <v>186</v>
      </c>
      <c r="E39" s="1" t="s">
        <v>187</v>
      </c>
    </row>
    <row r="40" spans="1:5" x14ac:dyDescent="0.4">
      <c r="A40" s="1" t="s">
        <v>107</v>
      </c>
      <c r="B40" s="1">
        <v>519</v>
      </c>
      <c r="C40" s="1">
        <v>153</v>
      </c>
      <c r="D40" s="1" t="s">
        <v>188</v>
      </c>
      <c r="E40" s="1" t="s">
        <v>189</v>
      </c>
    </row>
    <row r="41" spans="1:5" x14ac:dyDescent="0.4">
      <c r="A41" s="1" t="s">
        <v>108</v>
      </c>
      <c r="B41" s="1">
        <v>623</v>
      </c>
      <c r="C41" s="1">
        <v>241</v>
      </c>
      <c r="D41" s="1" t="s">
        <v>190</v>
      </c>
      <c r="E41" s="1" t="s">
        <v>191</v>
      </c>
    </row>
    <row r="42" spans="1:5" x14ac:dyDescent="0.4">
      <c r="A42" s="1" t="s">
        <v>109</v>
      </c>
      <c r="B42" s="1">
        <v>158</v>
      </c>
      <c r="C42" s="1"/>
      <c r="D42" s="1" t="s">
        <v>192</v>
      </c>
      <c r="E42" s="1"/>
    </row>
    <row r="43" spans="1:5" x14ac:dyDescent="0.4">
      <c r="A43" s="1" t="s">
        <v>110</v>
      </c>
      <c r="B43" s="1">
        <v>168</v>
      </c>
      <c r="C43" s="1"/>
      <c r="D43" s="1" t="s">
        <v>193</v>
      </c>
      <c r="E43" s="1"/>
    </row>
    <row r="44" spans="1:5" x14ac:dyDescent="0.4">
      <c r="A44" s="1" t="s">
        <v>111</v>
      </c>
      <c r="B44" s="1">
        <v>258</v>
      </c>
      <c r="C44" s="1"/>
      <c r="D44" s="1" t="s">
        <v>194</v>
      </c>
      <c r="E44" s="1"/>
    </row>
    <row r="45" spans="1:5" x14ac:dyDescent="0.4">
      <c r="A45" s="1" t="s">
        <v>112</v>
      </c>
      <c r="B45" s="1">
        <v>127</v>
      </c>
      <c r="C45" s="1"/>
      <c r="D45" s="1" t="s">
        <v>195</v>
      </c>
      <c r="E45" s="1"/>
    </row>
    <row r="46" spans="1:5" x14ac:dyDescent="0.4">
      <c r="A46" s="1" t="s">
        <v>116</v>
      </c>
      <c r="B46" s="1"/>
      <c r="C46" s="1"/>
      <c r="D46" s="1"/>
      <c r="E46" s="1"/>
    </row>
    <row r="47" spans="1:5" x14ac:dyDescent="0.4">
      <c r="A47" s="1" t="s">
        <v>113</v>
      </c>
      <c r="B47" s="1">
        <v>189</v>
      </c>
      <c r="C47" s="1"/>
      <c r="D47" s="1" t="s">
        <v>183</v>
      </c>
      <c r="E47" s="1"/>
    </row>
    <row r="48" spans="1:5" x14ac:dyDescent="0.4">
      <c r="A48" s="1" t="s">
        <v>114</v>
      </c>
      <c r="B48" s="1">
        <v>299</v>
      </c>
      <c r="C48" s="1"/>
      <c r="D48" s="1" t="s">
        <v>196</v>
      </c>
      <c r="E48" s="1"/>
    </row>
    <row r="49" spans="1:5" x14ac:dyDescent="0.4">
      <c r="A49" s="1" t="s">
        <v>115</v>
      </c>
      <c r="B49" s="1">
        <v>1111</v>
      </c>
      <c r="C49" s="1"/>
      <c r="D49" s="1"/>
      <c r="E49" s="1" t="s">
        <v>119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73CD3-6C8B-4625-A7FB-1C1F046B6066}">
  <dimension ref="A1:C32"/>
  <sheetViews>
    <sheetView topLeftCell="A10" workbookViewId="0">
      <selection activeCell="G7" sqref="G7"/>
    </sheetView>
  </sheetViews>
  <sheetFormatPr defaultRowHeight="18.75" x14ac:dyDescent="0.4"/>
  <cols>
    <col min="1" max="1" width="10" customWidth="1"/>
    <col min="2" max="2" width="11.125" customWidth="1"/>
    <col min="3" max="3" width="9.25" customWidth="1"/>
  </cols>
  <sheetData>
    <row r="1" spans="1:3" x14ac:dyDescent="0.4">
      <c r="A1" t="s">
        <v>357</v>
      </c>
    </row>
    <row r="2" spans="1:3" x14ac:dyDescent="0.4">
      <c r="A2" t="s">
        <v>341</v>
      </c>
    </row>
    <row r="3" spans="1:3" x14ac:dyDescent="0.4">
      <c r="A3" s="68" t="s">
        <v>320</v>
      </c>
      <c r="B3" s="68" t="s">
        <v>322</v>
      </c>
      <c r="C3" s="68" t="s">
        <v>342</v>
      </c>
    </row>
    <row r="4" spans="1:3" x14ac:dyDescent="0.4">
      <c r="A4" s="215" t="s">
        <v>321</v>
      </c>
      <c r="B4" s="68" t="s">
        <v>323</v>
      </c>
      <c r="C4" s="1">
        <v>162</v>
      </c>
    </row>
    <row r="5" spans="1:3" x14ac:dyDescent="0.4">
      <c r="A5" s="215"/>
      <c r="B5" s="68" t="s">
        <v>324</v>
      </c>
      <c r="C5" s="1">
        <v>124</v>
      </c>
    </row>
    <row r="6" spans="1:3" x14ac:dyDescent="0.4">
      <c r="A6" s="215"/>
      <c r="B6" s="68" t="s">
        <v>325</v>
      </c>
      <c r="C6" s="1">
        <v>387</v>
      </c>
    </row>
    <row r="7" spans="1:3" x14ac:dyDescent="0.4">
      <c r="A7" s="215"/>
      <c r="B7" s="68" t="s">
        <v>326</v>
      </c>
      <c r="C7" s="1">
        <v>330</v>
      </c>
    </row>
    <row r="8" spans="1:3" x14ac:dyDescent="0.4">
      <c r="A8" s="215"/>
      <c r="B8" s="68" t="s">
        <v>327</v>
      </c>
      <c r="C8" s="1">
        <v>632</v>
      </c>
    </row>
    <row r="9" spans="1:3" x14ac:dyDescent="0.4">
      <c r="A9" s="215"/>
      <c r="B9" s="68" t="s">
        <v>328</v>
      </c>
      <c r="C9" s="1">
        <v>660</v>
      </c>
    </row>
    <row r="10" spans="1:3" x14ac:dyDescent="0.4">
      <c r="A10" s="215"/>
      <c r="B10" s="68" t="s">
        <v>329</v>
      </c>
      <c r="C10" s="1">
        <v>482</v>
      </c>
    </row>
    <row r="11" spans="1:3" x14ac:dyDescent="0.4">
      <c r="A11" s="215"/>
      <c r="B11" s="68" t="s">
        <v>330</v>
      </c>
      <c r="C11" s="1">
        <v>943</v>
      </c>
    </row>
    <row r="12" spans="1:3" x14ac:dyDescent="0.4">
      <c r="A12" s="215"/>
      <c r="B12" s="68" t="s">
        <v>331</v>
      </c>
      <c r="C12" s="1">
        <v>1246</v>
      </c>
    </row>
    <row r="13" spans="1:3" x14ac:dyDescent="0.4">
      <c r="A13" s="215"/>
      <c r="B13" s="68" t="s">
        <v>332</v>
      </c>
      <c r="C13" s="1">
        <v>813</v>
      </c>
    </row>
    <row r="14" spans="1:3" x14ac:dyDescent="0.4">
      <c r="A14" s="215"/>
      <c r="B14" s="68" t="s">
        <v>333</v>
      </c>
      <c r="C14" s="1">
        <v>968</v>
      </c>
    </row>
    <row r="15" spans="1:3" x14ac:dyDescent="0.4">
      <c r="A15" s="215"/>
      <c r="B15" s="68" t="s">
        <v>334</v>
      </c>
      <c r="C15" s="1">
        <v>1123</v>
      </c>
    </row>
    <row r="16" spans="1:3" x14ac:dyDescent="0.4">
      <c r="A16" s="215"/>
      <c r="B16" s="68" t="s">
        <v>335</v>
      </c>
      <c r="C16" s="1">
        <v>1142</v>
      </c>
    </row>
    <row r="17" spans="1:3" x14ac:dyDescent="0.4">
      <c r="A17" s="215"/>
      <c r="B17" s="68" t="s">
        <v>336</v>
      </c>
      <c r="C17" s="1">
        <v>1160</v>
      </c>
    </row>
    <row r="18" spans="1:3" x14ac:dyDescent="0.4">
      <c r="A18" s="215"/>
      <c r="B18" s="68" t="s">
        <v>337</v>
      </c>
      <c r="C18" s="1">
        <v>1423</v>
      </c>
    </row>
    <row r="19" spans="1:3" x14ac:dyDescent="0.4">
      <c r="A19" s="215"/>
      <c r="B19" s="68" t="s">
        <v>338</v>
      </c>
      <c r="C19" s="1">
        <v>1500</v>
      </c>
    </row>
    <row r="20" spans="1:3" x14ac:dyDescent="0.4">
      <c r="A20" s="215"/>
      <c r="B20" s="68" t="s">
        <v>339</v>
      </c>
      <c r="C20" s="1">
        <v>1514</v>
      </c>
    </row>
    <row r="21" spans="1:3" x14ac:dyDescent="0.4">
      <c r="A21" s="215"/>
      <c r="B21" s="68" t="s">
        <v>340</v>
      </c>
      <c r="C21" s="1">
        <v>1701</v>
      </c>
    </row>
    <row r="22" spans="1:3" x14ac:dyDescent="0.4">
      <c r="A22" s="215" t="s">
        <v>344</v>
      </c>
      <c r="B22" s="68" t="s">
        <v>343</v>
      </c>
      <c r="C22" s="1">
        <v>314</v>
      </c>
    </row>
    <row r="23" spans="1:3" x14ac:dyDescent="0.4">
      <c r="A23" s="215"/>
      <c r="B23" s="68" t="s">
        <v>331</v>
      </c>
      <c r="C23" s="1">
        <v>616</v>
      </c>
    </row>
    <row r="24" spans="1:3" x14ac:dyDescent="0.4">
      <c r="A24" s="215"/>
      <c r="B24" s="68" t="s">
        <v>332</v>
      </c>
      <c r="C24" s="1">
        <v>183</v>
      </c>
    </row>
    <row r="25" spans="1:3" x14ac:dyDescent="0.4">
      <c r="A25" s="215"/>
      <c r="B25" s="68" t="s">
        <v>333</v>
      </c>
      <c r="C25" s="1">
        <v>347</v>
      </c>
    </row>
    <row r="26" spans="1:3" x14ac:dyDescent="0.4">
      <c r="A26" s="215"/>
      <c r="B26" s="68" t="s">
        <v>334</v>
      </c>
      <c r="C26" s="1">
        <v>494</v>
      </c>
    </row>
    <row r="27" spans="1:3" x14ac:dyDescent="0.4">
      <c r="A27" s="215"/>
      <c r="B27" s="68" t="s">
        <v>335</v>
      </c>
      <c r="C27" s="1">
        <v>513</v>
      </c>
    </row>
    <row r="28" spans="1:3" x14ac:dyDescent="0.4">
      <c r="A28" s="215"/>
      <c r="B28" s="68" t="s">
        <v>336</v>
      </c>
      <c r="C28" s="1">
        <v>531</v>
      </c>
    </row>
    <row r="29" spans="1:3" x14ac:dyDescent="0.4">
      <c r="A29" s="215"/>
      <c r="B29" s="68" t="s">
        <v>337</v>
      </c>
      <c r="C29" s="1">
        <v>794</v>
      </c>
    </row>
    <row r="30" spans="1:3" x14ac:dyDescent="0.4">
      <c r="A30" s="215"/>
      <c r="B30" s="68" t="s">
        <v>338</v>
      </c>
      <c r="C30" s="1">
        <v>871</v>
      </c>
    </row>
    <row r="31" spans="1:3" x14ac:dyDescent="0.4">
      <c r="A31" s="215"/>
      <c r="B31" s="68" t="s">
        <v>339</v>
      </c>
      <c r="C31" s="1">
        <v>884</v>
      </c>
    </row>
    <row r="32" spans="1:3" x14ac:dyDescent="0.4">
      <c r="A32" s="215"/>
      <c r="B32" s="68" t="s">
        <v>340</v>
      </c>
      <c r="C32" s="1">
        <v>1070</v>
      </c>
    </row>
  </sheetData>
  <mergeCells count="2">
    <mergeCell ref="A4:A21"/>
    <mergeCell ref="A22:A3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簡易計算シート</vt:lpstr>
      <vt:lpstr>各県庁距離</vt:lpstr>
      <vt:lpstr>各主要市町村距離</vt:lpstr>
      <vt:lpstr>簡易計算シート!Print_Area</vt:lpstr>
      <vt:lpstr>簡易計算シート!Print_Titles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日本ＰＭＩコンサルティング　小坂</dc:creator>
  <cp:lastModifiedBy>user1</cp:lastModifiedBy>
  <cp:lastPrinted>2020-10-28T06:53:17Z</cp:lastPrinted>
  <dcterms:created xsi:type="dcterms:W3CDTF">2020-07-10T03:12:23Z</dcterms:created>
  <dcterms:modified xsi:type="dcterms:W3CDTF">2020-10-28T08:45:14Z</dcterms:modified>
</cp:coreProperties>
</file>